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6495" activeTab="0"/>
  </bookViews>
  <sheets>
    <sheet name="стр.1_5" sheetId="1" r:id="rId1"/>
  </sheets>
  <definedNames>
    <definedName name="_xlnm.Print_Area" localSheetId="0">'стр.1_5'!$A$1:$FK$163</definedName>
  </definedNames>
  <calcPr fullCalcOnLoad="1"/>
</workbook>
</file>

<file path=xl/sharedStrings.xml><?xml version="1.0" encoding="utf-8"?>
<sst xmlns="http://schemas.openxmlformats.org/spreadsheetml/2006/main" count="320" uniqueCount="255">
  <si>
    <t>010</t>
  </si>
  <si>
    <t>Итого</t>
  </si>
  <si>
    <t>Средства
во временном распоряжении</t>
  </si>
  <si>
    <t>030</t>
  </si>
  <si>
    <t>040</t>
  </si>
  <si>
    <t>050</t>
  </si>
  <si>
    <t>060</t>
  </si>
  <si>
    <t>062</t>
  </si>
  <si>
    <t>063</t>
  </si>
  <si>
    <t>090</t>
  </si>
  <si>
    <t>091</t>
  </si>
  <si>
    <t>092</t>
  </si>
  <si>
    <t>093</t>
  </si>
  <si>
    <t>100</t>
  </si>
  <si>
    <t>110</t>
  </si>
  <si>
    <t>Доходы от собственности</t>
  </si>
  <si>
    <t>КОДЫ</t>
  </si>
  <si>
    <t>Форма по ОКУД</t>
  </si>
  <si>
    <t>Дата</t>
  </si>
  <si>
    <t>по ОКПО</t>
  </si>
  <si>
    <t>по ОКАТО</t>
  </si>
  <si>
    <t>по ОКЕИ</t>
  </si>
  <si>
    <t>383</t>
  </si>
  <si>
    <t>в том числе: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</si>
  <si>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</si>
  <si>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</si>
  <si>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</si>
  <si>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</si>
  <si>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 xml:space="preserve">на 1 </t>
  </si>
  <si>
    <t xml:space="preserve"> г.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</si>
  <si>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</si>
  <si>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</si>
  <si>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</si>
  <si>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</si>
  <si>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</si>
  <si>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</si>
  <si>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</si>
  <si>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</si>
  <si>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</si>
  <si>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</si>
  <si>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</si>
  <si>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</si>
  <si>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</si>
  <si>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</si>
  <si>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</si>
  <si>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</si>
  <si>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</si>
  <si>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</si>
  <si>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191</t>
  </si>
  <si>
    <t>192</t>
  </si>
  <si>
    <t>210</t>
  </si>
  <si>
    <t>211</t>
  </si>
  <si>
    <t>212</t>
  </si>
  <si>
    <t>230</t>
  </si>
  <si>
    <t>232</t>
  </si>
  <si>
    <t>233</t>
  </si>
  <si>
    <t>перечисления наднациональным организациям и правительствам иностранных государств</t>
  </si>
  <si>
    <t>Социальное обеспечение</t>
  </si>
  <si>
    <t>240</t>
  </si>
  <si>
    <t>242</t>
  </si>
  <si>
    <t>243</t>
  </si>
  <si>
    <t>пособия по социальной помощи населению</t>
  </si>
  <si>
    <t>260</t>
  </si>
  <si>
    <t>261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</si>
  <si>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</si>
  <si>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</si>
  <si>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</si>
  <si>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</si>
  <si>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</si>
  <si>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290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</si>
  <si>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</si>
  <si>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</si>
  <si>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</si>
  <si>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</si>
  <si>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</si>
  <si>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</si>
  <si>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</si>
  <si>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</si>
  <si>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</si>
  <si>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</si>
  <si>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</si>
  <si>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</si>
  <si>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</si>
  <si>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</si>
  <si>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</si>
  <si>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</si>
  <si>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</si>
  <si>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</si>
  <si>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</si>
  <si>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</si>
  <si>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</si>
  <si>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</si>
  <si>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</si>
  <si>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</si>
  <si>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</si>
  <si>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</si>
  <si>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Чистое поступление акций и иных форм участия в капитале</t>
  </si>
  <si>
    <t xml:space="preserve">Чистое поступление иных финансовых активов   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</si>
  <si>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</si>
  <si>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</si>
  <si>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</si>
  <si>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</si>
  <si>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</si>
  <si>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</si>
  <si>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</si>
  <si>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</si>
  <si>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</si>
  <si>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</si>
  <si>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</si>
  <si>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</si>
  <si>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</si>
  <si>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</si>
  <si>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</si>
  <si>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</si>
  <si>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</si>
  <si>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</si>
  <si>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</si>
  <si>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</si>
  <si>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</si>
  <si>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</si>
  <si>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</si>
  <si>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</si>
  <si>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</si>
  <si>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</si>
  <si>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</si>
  <si>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</si>
  <si>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</si>
  <si>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</si>
  <si>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</si>
  <si>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</si>
  <si>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</si>
  <si>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</si>
  <si>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</si>
  <si>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</si>
  <si>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</si>
  <si>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</si>
  <si>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</si>
  <si>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</si>
  <si>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t>чрезвычайные доходы от операций с активами</t>
  </si>
  <si>
    <t>Главный бухгалтер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</si>
  <si>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</si>
  <si>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</si>
  <si>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</si>
  <si>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</si>
  <si>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</si>
  <si>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</si>
  <si>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</si>
  <si>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</si>
  <si>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</si>
  <si>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</si>
  <si>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</si>
  <si>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</si>
  <si>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</si>
  <si>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</si>
  <si>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</si>
  <si>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</si>
  <si>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</si>
  <si>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</si>
  <si>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</si>
  <si>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t>заработная плата</t>
  </si>
  <si>
    <t>Расходы будущих периодов</t>
  </si>
  <si>
    <t xml:space="preserve">Чистое поступление основных средств 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</si>
  <si>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260 + стр. 270 + стр. 280)</t>
    </r>
  </si>
  <si>
    <t>0503721</t>
  </si>
  <si>
    <t>Форма 0503721 с. 3</t>
  </si>
  <si>
    <t>Форма 0503721 с. 4</t>
  </si>
  <si>
    <t>Форма 0503721 с. 5</t>
  </si>
  <si>
    <t>Форма 0503721 с. 2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</si>
  <si>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</si>
  <si>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</si>
  <si>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</si>
  <si>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</si>
  <si>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</si>
  <si>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 </t>
  </si>
  <si>
    <t>Код аналитики</t>
  </si>
  <si>
    <t>Деятельность
с целевыми средствами</t>
  </si>
  <si>
    <t>Деятельность
по оказанию
услуг (работ)</t>
  </si>
  <si>
    <r>
      <t>Доходы</t>
    </r>
    <r>
      <rPr>
        <sz val="9"/>
        <rFont val="Arial"/>
        <family val="2"/>
      </rPr>
      <t xml:space="preserve"> (стр. 030 + стр. 040 + стр. 050 + стр. 060 + стр. 090 + стр. 100 + стр. 110)</t>
    </r>
  </si>
  <si>
    <t>Доходы от оказания платных услуг (работ)</t>
  </si>
  <si>
    <t>Доходы от штрафов, пени, иных сумм принудительного изъятия</t>
  </si>
  <si>
    <t>099</t>
  </si>
  <si>
    <t>из них:</t>
  </si>
  <si>
    <t>доходы от реализации нефинансовых активов</t>
  </si>
  <si>
    <t>доходы от реализации финансовых активов</t>
  </si>
  <si>
    <t>096</t>
  </si>
  <si>
    <t>101</t>
  </si>
  <si>
    <t>102</t>
  </si>
  <si>
    <t>103</t>
  </si>
  <si>
    <t>104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</si>
  <si>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</si>
  <si>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</si>
  <si>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</si>
  <si>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</si>
  <si>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</si>
  <si>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</si>
  <si>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</si>
  <si>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250</t>
  </si>
  <si>
    <t>264</t>
  </si>
  <si>
    <t>269</t>
  </si>
  <si>
    <t>300</t>
  </si>
  <si>
    <r>
      <t>Чистый операционный результат</t>
    </r>
    <r>
      <rPr>
        <sz val="8"/>
        <rFont val="Arial"/>
        <family val="2"/>
      </rPr>
      <t xml:space="preserve"> (стр. 301 - стр. 302); (стр. 310 + стр. 380)</t>
    </r>
  </si>
  <si>
    <t>301</t>
  </si>
  <si>
    <t>302</t>
  </si>
  <si>
    <t>Чистое изменение затрат на изготовление готовой продукции (работ, услуг)</t>
  </si>
  <si>
    <t>370</t>
  </si>
  <si>
    <t>увеличение затрат</t>
  </si>
  <si>
    <t>уменьшение затрат</t>
  </si>
  <si>
    <t>371</t>
  </si>
  <si>
    <t>372</t>
  </si>
  <si>
    <t>х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</si>
  <si>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</si>
  <si>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</si>
  <si>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</si>
  <si>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</si>
  <si>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</si>
  <si>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</si>
  <si>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предоставление займов (ссуд)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</si>
  <si>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</si>
  <si>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</si>
  <si>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</si>
  <si>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</si>
  <si>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</si>
  <si>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</si>
  <si>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</si>
  <si>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</si>
  <si>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</si>
  <si>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</si>
  <si>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</si>
  <si>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</si>
  <si>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</si>
  <si>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</si>
  <si>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</si>
  <si>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</si>
  <si>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</si>
  <si>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</si>
  <si>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r>
      <t>Операции с нефинансовыми активами</t>
    </r>
    <r>
      <rPr>
        <sz val="8"/>
        <rFont val="Arial"/>
        <family val="2"/>
      </rPr>
      <t xml:space="preserve"> (стр. 320 + стр. 330 + стр. 350 + стр. 360 + 370)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</si>
  <si>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 стр. 470 + стр. 480)</t>
    </r>
  </si>
  <si>
    <t>Периодичность: годовая</t>
  </si>
  <si>
    <t>ОТЧЕТ О ФИНАНСОВЫХ РЕЗУЛЬТАТАХ ДЕЯТЕЛЬНОСТИ УЧРЕЖДЕНИЯ</t>
  </si>
  <si>
    <t>Единица измерения: руб.</t>
  </si>
  <si>
    <t>увеличение задолженности по привлечениям перед нерезидентами</t>
  </si>
  <si>
    <t>января</t>
  </si>
  <si>
    <t>Администрация Чертковского района</t>
  </si>
  <si>
    <t>60258854000</t>
  </si>
  <si>
    <t>907</t>
  </si>
  <si>
    <t>01</t>
  </si>
  <si>
    <t>02114831</t>
  </si>
  <si>
    <t>Кострыкина Л.М.</t>
  </si>
  <si>
    <t>МБОУ Греково-Степановская СОШ</t>
  </si>
  <si>
    <t>46585365</t>
  </si>
  <si>
    <t>Пащенко Е.Г.</t>
  </si>
  <si>
    <t>01.01.2014</t>
  </si>
  <si>
    <t>15</t>
  </si>
  <si>
    <t>Отдел образования Администрации Чертковского района Ростовской области</t>
  </si>
  <si>
    <t xml:space="preserve">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</si>
</sst>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29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3" fontId="1" fillId="0" borderId="0" xfId="0" applyNumberFormat="1" applyFont="1" applyAlignment="1" applyProtection="1">
      <alignment/>
      <protection locked="0"/>
    </xf>
    <xf numFmtId="43" fontId="1" fillId="0" borderId="0" xfId="0" applyNumberFormat="1" applyFont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left" indent="3"/>
      <protection locked="0"/>
    </xf>
    <xf numFmtId="0" fontId="6" fillId="0" borderId="12" xfId="0" applyFont="1" applyBorder="1" applyAlignment="1" applyProtection="1">
      <alignment horizontal="left" indent="3"/>
      <protection locked="0"/>
    </xf>
    <xf numFmtId="43" fontId="1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left" wrapText="1" indent="3"/>
      <protection locked="0"/>
    </xf>
    <xf numFmtId="0" fontId="1" fillId="0" borderId="12" xfId="0" applyFont="1" applyBorder="1" applyAlignment="1" applyProtection="1">
      <alignment horizontal="left" wrapText="1" indent="3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left" wrapText="1" indent="3"/>
      <protection locked="0"/>
    </xf>
    <xf numFmtId="0" fontId="6" fillId="0" borderId="12" xfId="0" applyFont="1" applyBorder="1" applyAlignment="1" applyProtection="1">
      <alignment horizontal="left" wrapText="1" indent="3"/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wrapText="1" indent="3"/>
      <protection locked="0"/>
    </xf>
    <xf numFmtId="0" fontId="6" fillId="0" borderId="14" xfId="0" applyFont="1" applyBorder="1" applyAlignment="1" applyProtection="1">
      <alignment horizontal="left" wrapText="1" indent="3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indent="3"/>
      <protection locked="0"/>
    </xf>
    <xf numFmtId="0" fontId="6" fillId="0" borderId="14" xfId="0" applyFont="1" applyBorder="1" applyAlignment="1" applyProtection="1">
      <alignment horizontal="left" indent="3"/>
      <protection locked="0"/>
    </xf>
    <xf numFmtId="0" fontId="6" fillId="0" borderId="11" xfId="0" applyFont="1" applyBorder="1" applyAlignment="1" applyProtection="1">
      <alignment horizontal="left" indent="3"/>
      <protection locked="0"/>
    </xf>
    <xf numFmtId="0" fontId="6" fillId="0" borderId="12" xfId="0" applyFont="1" applyBorder="1" applyAlignment="1" applyProtection="1">
      <alignment horizontal="left" indent="3"/>
      <protection locked="0"/>
    </xf>
    <xf numFmtId="0" fontId="6" fillId="0" borderId="20" xfId="0" applyFont="1" applyBorder="1" applyAlignment="1" applyProtection="1">
      <alignment horizontal="left" wrapText="1" indent="5"/>
      <protection locked="0"/>
    </xf>
    <xf numFmtId="0" fontId="6" fillId="0" borderId="21" xfId="0" applyFont="1" applyBorder="1" applyAlignment="1" applyProtection="1">
      <alignment horizontal="left" wrapText="1" indent="5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wrapText="1" indent="5"/>
      <protection locked="0"/>
    </xf>
    <xf numFmtId="0" fontId="1" fillId="0" borderId="21" xfId="0" applyFont="1" applyBorder="1" applyAlignment="1" applyProtection="1">
      <alignment horizontal="left" wrapText="1" indent="5"/>
      <protection locked="0"/>
    </xf>
    <xf numFmtId="49" fontId="1" fillId="0" borderId="22" xfId="0" applyNumberFormat="1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 indent="5"/>
      <protection locked="0"/>
    </xf>
    <xf numFmtId="0" fontId="6" fillId="0" borderId="21" xfId="0" applyFont="1" applyBorder="1" applyAlignment="1" applyProtection="1">
      <alignment horizontal="left" indent="5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wrapText="1" indent="3"/>
      <protection locked="0"/>
    </xf>
    <xf numFmtId="0" fontId="1" fillId="0" borderId="14" xfId="0" applyFont="1" applyBorder="1" applyAlignment="1" applyProtection="1">
      <alignment horizontal="left" wrapText="1" indent="3"/>
      <protection locked="0"/>
    </xf>
    <xf numFmtId="0" fontId="1" fillId="0" borderId="11" xfId="0" applyFont="1" applyBorder="1" applyAlignment="1" applyProtection="1">
      <alignment horizontal="left" wrapText="1" indent="5"/>
      <protection locked="0"/>
    </xf>
    <xf numFmtId="0" fontId="1" fillId="0" borderId="12" xfId="0" applyFont="1" applyBorder="1" applyAlignment="1" applyProtection="1">
      <alignment horizontal="left" wrapText="1" indent="5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3" fontId="1" fillId="0" borderId="23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43" fontId="1" fillId="0" borderId="19" xfId="0" applyNumberFormat="1" applyFont="1" applyBorder="1" applyAlignment="1" applyProtection="1">
      <alignment horizontal="center"/>
      <protection locked="0"/>
    </xf>
    <xf numFmtId="43" fontId="1" fillId="0" borderId="19" xfId="0" applyNumberFormat="1" applyFont="1" applyBorder="1" applyAlignment="1" applyProtection="1">
      <alignment horizontal="center"/>
      <protection/>
    </xf>
    <xf numFmtId="43" fontId="1" fillId="0" borderId="24" xfId="0" applyNumberFormat="1" applyFont="1" applyBorder="1" applyAlignment="1" applyProtection="1">
      <alignment horizontal="center"/>
      <protection locked="0"/>
    </xf>
    <xf numFmtId="43" fontId="1" fillId="0" borderId="10" xfId="0" applyNumberFormat="1" applyFont="1" applyBorder="1" applyAlignment="1" applyProtection="1">
      <alignment horizontal="center"/>
      <protection locked="0"/>
    </xf>
    <xf numFmtId="43" fontId="1" fillId="0" borderId="25" xfId="0" applyNumberFormat="1" applyFont="1" applyBorder="1" applyAlignment="1" applyProtection="1">
      <alignment horizontal="center"/>
      <protection locked="0"/>
    </xf>
    <xf numFmtId="43" fontId="1" fillId="0" borderId="26" xfId="0" applyNumberFormat="1" applyFont="1" applyBorder="1" applyAlignment="1" applyProtection="1">
      <alignment horizontal="center"/>
      <protection locked="0"/>
    </xf>
    <xf numFmtId="43" fontId="1" fillId="0" borderId="15" xfId="0" applyNumberFormat="1" applyFont="1" applyBorder="1" applyAlignment="1" applyProtection="1">
      <alignment horizontal="center"/>
      <protection locked="0"/>
    </xf>
    <xf numFmtId="43" fontId="1" fillId="0" borderId="27" xfId="0" applyNumberFormat="1" applyFont="1" applyBorder="1" applyAlignment="1" applyProtection="1">
      <alignment horizontal="center"/>
      <protection locked="0"/>
    </xf>
    <xf numFmtId="43" fontId="1" fillId="0" borderId="28" xfId="0" applyNumberFormat="1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3" fontId="1" fillId="0" borderId="30" xfId="0" applyNumberFormat="1" applyFont="1" applyBorder="1" applyAlignment="1" applyProtection="1">
      <alignment horizontal="center"/>
      <protection locked="0"/>
    </xf>
    <xf numFmtId="43" fontId="1" fillId="0" borderId="31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43" fontId="1" fillId="0" borderId="34" xfId="0" applyNumberFormat="1" applyFont="1" applyBorder="1" applyAlignment="1" applyProtection="1">
      <alignment horizontal="center"/>
      <protection locked="0"/>
    </xf>
    <xf numFmtId="43" fontId="1" fillId="0" borderId="34" xfId="0" applyNumberFormat="1" applyFont="1" applyBorder="1" applyAlignment="1" applyProtection="1">
      <alignment horizontal="center"/>
      <protection/>
    </xf>
    <xf numFmtId="43" fontId="7" fillId="0" borderId="19" xfId="0" applyNumberFormat="1" applyFont="1" applyBorder="1" applyAlignment="1" applyProtection="1">
      <alignment horizontal="center"/>
      <protection/>
    </xf>
    <xf numFmtId="43" fontId="7" fillId="0" borderId="34" xfId="0" applyNumberFormat="1" applyFont="1" applyBorder="1" applyAlignment="1" applyProtection="1">
      <alignment horizontal="center"/>
      <protection/>
    </xf>
    <xf numFmtId="43" fontId="1" fillId="0" borderId="35" xfId="0" applyNumberFormat="1" applyFont="1" applyBorder="1" applyAlignment="1" applyProtection="1">
      <alignment horizontal="center"/>
      <protection/>
    </xf>
    <xf numFmtId="43" fontId="1" fillId="0" borderId="36" xfId="0" applyNumberFormat="1" applyFont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 vertical="top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top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42" xfId="0" applyNumberFormat="1" applyFont="1" applyBorder="1" applyAlignment="1" applyProtection="1">
      <alignment horizontal="center" vertical="center"/>
      <protection locked="0"/>
    </xf>
    <xf numFmtId="49" fontId="1" fillId="0" borderId="43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43" fontId="7" fillId="0" borderId="35" xfId="0" applyNumberFormat="1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43" fontId="1" fillId="0" borderId="39" xfId="0" applyNumberFormat="1" applyFont="1" applyBorder="1" applyAlignment="1" applyProtection="1">
      <alignment horizontal="center"/>
      <protection locked="0"/>
    </xf>
    <xf numFmtId="43" fontId="1" fillId="0" borderId="37" xfId="0" applyNumberFormat="1" applyFont="1" applyBorder="1" applyAlignment="1" applyProtection="1">
      <alignment horizontal="center"/>
      <protection locked="0"/>
    </xf>
    <xf numFmtId="43" fontId="1" fillId="0" borderId="18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wrapText="1" indent="5"/>
      <protection locked="0"/>
    </xf>
    <xf numFmtId="0" fontId="1" fillId="0" borderId="14" xfId="0" applyFont="1" applyBorder="1" applyAlignment="1" applyProtection="1">
      <alignment horizontal="left" wrapText="1" indent="5"/>
      <protection locked="0"/>
    </xf>
    <xf numFmtId="43" fontId="1" fillId="0" borderId="19" xfId="0" applyNumberFormat="1" applyFont="1" applyBorder="1" applyAlignment="1" applyProtection="1">
      <alignment horizontal="center" vertical="center" wrapText="1"/>
      <protection locked="0"/>
    </xf>
    <xf numFmtId="43" fontId="1" fillId="0" borderId="39" xfId="0" applyNumberFormat="1" applyFont="1" applyBorder="1" applyAlignment="1" applyProtection="1">
      <alignment horizontal="center" vertical="center" wrapText="1"/>
      <protection locked="0"/>
    </xf>
    <xf numFmtId="43" fontId="1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3" fontId="7" fillId="0" borderId="44" xfId="0" applyNumberFormat="1" applyFont="1" applyBorder="1" applyAlignment="1" applyProtection="1">
      <alignment horizontal="center"/>
      <protection/>
    </xf>
    <xf numFmtId="43" fontId="7" fillId="0" borderId="45" xfId="0" applyNumberFormat="1" applyFont="1" applyBorder="1" applyAlignment="1" applyProtection="1">
      <alignment horizontal="center"/>
      <protection/>
    </xf>
    <xf numFmtId="164" fontId="1" fillId="0" borderId="38" xfId="0" applyNumberFormat="1" applyFont="1" applyBorder="1" applyAlignment="1" applyProtection="1">
      <alignment horizontal="center" vertical="top"/>
      <protection locked="0"/>
    </xf>
    <xf numFmtId="164" fontId="1" fillId="0" borderId="23" xfId="0" applyNumberFormat="1" applyFont="1" applyBorder="1" applyAlignment="1" applyProtection="1">
      <alignment horizontal="center" vertical="top"/>
      <protection locked="0"/>
    </xf>
    <xf numFmtId="164" fontId="1" fillId="0" borderId="41" xfId="0" applyNumberFormat="1" applyFont="1" applyBorder="1" applyAlignment="1" applyProtection="1">
      <alignment horizontal="center" vertical="top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43" fontId="1" fillId="0" borderId="44" xfId="0" applyNumberFormat="1" applyFont="1" applyBorder="1" applyAlignment="1" applyProtection="1">
      <alignment horizontal="center"/>
      <protection locked="0"/>
    </xf>
    <xf numFmtId="43" fontId="1" fillId="0" borderId="45" xfId="0" applyNumberFormat="1" applyFont="1" applyBorder="1" applyAlignment="1" applyProtection="1">
      <alignment horizontal="center"/>
      <protection locked="0"/>
    </xf>
    <xf numFmtId="43" fontId="1" fillId="0" borderId="44" xfId="0" applyNumberFormat="1" applyFont="1" applyBorder="1" applyAlignment="1" applyProtection="1">
      <alignment horizontal="center"/>
      <protection/>
    </xf>
    <xf numFmtId="43" fontId="1" fillId="0" borderId="45" xfId="0" applyNumberFormat="1" applyFont="1" applyBorder="1" applyAlignment="1" applyProtection="1">
      <alignment horizontal="center"/>
      <protection/>
    </xf>
    <xf numFmtId="164" fontId="1" fillId="0" borderId="24" xfId="0" applyNumberFormat="1" applyFont="1" applyBorder="1" applyAlignment="1" applyProtection="1">
      <alignment horizontal="center" vertical="top"/>
      <protection locked="0"/>
    </xf>
    <xf numFmtId="164" fontId="1" fillId="0" borderId="23" xfId="0" applyNumberFormat="1" applyFont="1" applyBorder="1" applyAlignment="1" applyProtection="1">
      <alignment horizontal="center"/>
      <protection locked="0"/>
    </xf>
    <xf numFmtId="164" fontId="1" fillId="0" borderId="41" xfId="0" applyNumberFormat="1" applyFont="1" applyBorder="1" applyAlignment="1" applyProtection="1">
      <alignment horizontal="center"/>
      <protection locked="0"/>
    </xf>
    <xf numFmtId="49" fontId="1" fillId="0" borderId="46" xfId="0" applyNumberFormat="1" applyFont="1" applyBorder="1" applyAlignment="1" applyProtection="1">
      <alignment horizontal="center"/>
      <protection locked="0"/>
    </xf>
    <xf numFmtId="49" fontId="1" fillId="0" borderId="37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62"/>
  <sheetViews>
    <sheetView tabSelected="1" view="pageBreakPreview" zoomScaleSheetLayoutView="100" zoomScalePageLayoutView="0" workbookViewId="0" topLeftCell="A67">
      <selection activeCell="DJ133" sqref="DJ133"/>
    </sheetView>
  </sheetViews>
  <sheetFormatPr defaultColWidth="0.875" defaultRowHeight="12.75"/>
  <cols>
    <col min="1" max="16384" width="0.875" style="1" customWidth="1"/>
  </cols>
  <sheetData>
    <row r="1" spans="35:167" ht="15.75" thickBot="1">
      <c r="AI1" s="2"/>
      <c r="AJ1" s="122" t="s">
        <v>238</v>
      </c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2"/>
      <c r="ED1" s="2"/>
      <c r="ET1" s="123" t="s">
        <v>16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5"/>
    </row>
    <row r="2" spans="36:167" ht="13.5" customHeight="1"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ER2" s="3" t="s">
        <v>17</v>
      </c>
      <c r="ET2" s="120" t="s">
        <v>163</v>
      </c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6"/>
    </row>
    <row r="3" spans="35:167" ht="13.5" customHeight="1"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R3" s="3" t="s">
        <v>28</v>
      </c>
      <c r="BS3" s="78" t="s">
        <v>241</v>
      </c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7">
        <v>20</v>
      </c>
      <c r="CR3" s="77"/>
      <c r="CS3" s="77"/>
      <c r="CT3" s="77"/>
      <c r="CU3" s="80" t="s">
        <v>252</v>
      </c>
      <c r="CV3" s="80"/>
      <c r="CW3" s="80"/>
      <c r="CX3" s="1" t="s">
        <v>29</v>
      </c>
      <c r="ER3" s="3" t="s">
        <v>18</v>
      </c>
      <c r="ET3" s="54" t="s">
        <v>251</v>
      </c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113"/>
    </row>
    <row r="4" spans="1:167" ht="13.5" customHeight="1">
      <c r="A4" s="4" t="s">
        <v>168</v>
      </c>
      <c r="AI4" s="40" t="s">
        <v>248</v>
      </c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R4" s="3" t="s">
        <v>19</v>
      </c>
      <c r="ET4" s="54" t="s">
        <v>249</v>
      </c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113"/>
    </row>
    <row r="5" spans="1:167" ht="13.5" customHeight="1">
      <c r="A5" s="4" t="s">
        <v>169</v>
      </c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T5" s="54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113"/>
    </row>
    <row r="6" spans="1:167" ht="13.5" customHeight="1">
      <c r="A6" s="4" t="s">
        <v>170</v>
      </c>
      <c r="AI6" s="115" t="s">
        <v>242</v>
      </c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R6" s="3" t="s">
        <v>20</v>
      </c>
      <c r="ET6" s="54" t="s">
        <v>243</v>
      </c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113"/>
    </row>
    <row r="7" spans="1:167" ht="13.5" customHeight="1">
      <c r="A7" s="4" t="s">
        <v>171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5"/>
      <c r="AG7" s="5"/>
      <c r="AH7" s="5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2"/>
      <c r="EC7" s="2"/>
      <c r="ED7" s="2"/>
      <c r="ER7" s="3" t="s">
        <v>19</v>
      </c>
      <c r="ET7" s="54" t="s">
        <v>246</v>
      </c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113"/>
    </row>
    <row r="8" spans="1:167" ht="11.25" customHeight="1">
      <c r="A8" s="4" t="s">
        <v>172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40" t="s">
        <v>253</v>
      </c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8"/>
      <c r="EC8" s="8"/>
      <c r="ED8" s="8"/>
      <c r="ER8" s="3" t="s">
        <v>144</v>
      </c>
      <c r="ET8" s="54" t="s">
        <v>244</v>
      </c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113"/>
    </row>
    <row r="9" spans="1:167" ht="13.5" customHeight="1">
      <c r="A9" s="9" t="s">
        <v>237</v>
      </c>
      <c r="ER9" s="3"/>
      <c r="ET9" s="54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113"/>
    </row>
    <row r="10" spans="1:167" ht="13.5" customHeight="1" thickBot="1">
      <c r="A10" s="10" t="s">
        <v>239</v>
      </c>
      <c r="AI10" s="1" t="s">
        <v>173</v>
      </c>
      <c r="ER10" s="3" t="s">
        <v>21</v>
      </c>
      <c r="ET10" s="92" t="s">
        <v>22</v>
      </c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114"/>
    </row>
    <row r="11" ht="9" customHeight="1"/>
    <row r="12" spans="1:167" s="11" customFormat="1" ht="33" customHeight="1">
      <c r="A12" s="127" t="s">
        <v>136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43"/>
      <c r="BZ12" s="44" t="s">
        <v>137</v>
      </c>
      <c r="CA12" s="44"/>
      <c r="CB12" s="44"/>
      <c r="CC12" s="44"/>
      <c r="CD12" s="44"/>
      <c r="CE12" s="44"/>
      <c r="CF12" s="44"/>
      <c r="CG12" s="44" t="s">
        <v>174</v>
      </c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 t="s">
        <v>175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 t="s">
        <v>176</v>
      </c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2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119"/>
    </row>
    <row r="13" spans="1:167" s="12" customFormat="1" ht="12" customHeight="1" thickBot="1">
      <c r="A13" s="58">
        <v>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116">
        <v>2</v>
      </c>
      <c r="CA13" s="116"/>
      <c r="CB13" s="116"/>
      <c r="CC13" s="116"/>
      <c r="CD13" s="116"/>
      <c r="CE13" s="116"/>
      <c r="CF13" s="116"/>
      <c r="CG13" s="116">
        <v>3</v>
      </c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>
        <v>4</v>
      </c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>
        <v>5</v>
      </c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>
        <v>6</v>
      </c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>
        <v>7</v>
      </c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8"/>
    </row>
    <row r="14" spans="1:167" ht="22.5" customHeight="1">
      <c r="A14" s="73" t="s">
        <v>177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4"/>
      <c r="BZ14" s="120" t="s">
        <v>0</v>
      </c>
      <c r="CA14" s="121"/>
      <c r="CB14" s="121"/>
      <c r="CC14" s="121"/>
      <c r="CD14" s="121"/>
      <c r="CE14" s="121"/>
      <c r="CF14" s="121"/>
      <c r="CG14" s="117">
        <v>100</v>
      </c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1">
        <f>CR15+CR16+CR17+CR18+CR22+CR30+CR36</f>
        <v>91268.97</v>
      </c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>
        <f>DJ15+DJ16+DJ17+DJ18+DJ22+DJ30+DJ36</f>
        <v>7102169.48</v>
      </c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>
        <f>EB15+EB16+EB17+EB18+EB22+EB30+EB36</f>
        <v>0</v>
      </c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>
        <f>CR14+DJ14+EB14</f>
        <v>7193438.45</v>
      </c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2"/>
    </row>
    <row r="15" spans="1:167" ht="15" customHeight="1">
      <c r="A15" s="64" t="s">
        <v>15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5"/>
      <c r="BZ15" s="54" t="s">
        <v>3</v>
      </c>
      <c r="CA15" s="55"/>
      <c r="CB15" s="55"/>
      <c r="CC15" s="55"/>
      <c r="CD15" s="55"/>
      <c r="CE15" s="55"/>
      <c r="CF15" s="55"/>
      <c r="CG15" s="51">
        <v>120</v>
      </c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83">
        <v>0</v>
      </c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>
        <v>0</v>
      </c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>
        <v>0</v>
      </c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>
        <f>CR15+DJ15+EB15</f>
        <v>0</v>
      </c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107"/>
    </row>
    <row r="16" spans="1:167" ht="15" customHeight="1">
      <c r="A16" s="64" t="s">
        <v>178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5"/>
      <c r="BZ16" s="54" t="s">
        <v>4</v>
      </c>
      <c r="CA16" s="55"/>
      <c r="CB16" s="55"/>
      <c r="CC16" s="55"/>
      <c r="CD16" s="55"/>
      <c r="CE16" s="55"/>
      <c r="CF16" s="55"/>
      <c r="CG16" s="51">
        <v>130</v>
      </c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83">
        <v>0</v>
      </c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>
        <v>0</v>
      </c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>
        <v>0</v>
      </c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>
        <f aca="true" t="shared" si="0" ref="ET16:ET36">CR16+DJ16+EB16</f>
        <v>0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107"/>
    </row>
    <row r="17" spans="1:167" ht="15" customHeight="1">
      <c r="A17" s="64" t="s">
        <v>179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5"/>
      <c r="BZ17" s="54" t="s">
        <v>5</v>
      </c>
      <c r="CA17" s="55"/>
      <c r="CB17" s="55"/>
      <c r="CC17" s="55"/>
      <c r="CD17" s="55"/>
      <c r="CE17" s="55"/>
      <c r="CF17" s="55"/>
      <c r="CG17" s="51">
        <v>140</v>
      </c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83">
        <v>0</v>
      </c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>
        <v>0</v>
      </c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>
        <v>0</v>
      </c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>
        <f t="shared" si="0"/>
        <v>0</v>
      </c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107"/>
    </row>
    <row r="18" spans="1:167" ht="15" customHeight="1">
      <c r="A18" s="64" t="s">
        <v>145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5"/>
      <c r="BZ18" s="54" t="s">
        <v>6</v>
      </c>
      <c r="CA18" s="55"/>
      <c r="CB18" s="55"/>
      <c r="CC18" s="55"/>
      <c r="CD18" s="55"/>
      <c r="CE18" s="55"/>
      <c r="CF18" s="55"/>
      <c r="CG18" s="51">
        <v>150</v>
      </c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83">
        <f>CR19+CR21</f>
        <v>0</v>
      </c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>
        <f>DJ19+DJ21</f>
        <v>0</v>
      </c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>
        <f>EB19+EB21</f>
        <v>0</v>
      </c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>
        <f t="shared" si="0"/>
        <v>0</v>
      </c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107"/>
    </row>
    <row r="19" spans="1:167" ht="12" customHeight="1">
      <c r="A19" s="52" t="s">
        <v>23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3"/>
      <c r="BZ19" s="97" t="s">
        <v>7</v>
      </c>
      <c r="CA19" s="98"/>
      <c r="CB19" s="98"/>
      <c r="CC19" s="98"/>
      <c r="CD19" s="98"/>
      <c r="CE19" s="98"/>
      <c r="CF19" s="99"/>
      <c r="CG19" s="102">
        <v>152</v>
      </c>
      <c r="CH19" s="103"/>
      <c r="CI19" s="103"/>
      <c r="CJ19" s="103"/>
      <c r="CK19" s="103"/>
      <c r="CL19" s="103"/>
      <c r="CM19" s="103"/>
      <c r="CN19" s="103"/>
      <c r="CO19" s="103"/>
      <c r="CP19" s="103"/>
      <c r="CQ19" s="104"/>
      <c r="CR19" s="85">
        <v>0</v>
      </c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7"/>
      <c r="DJ19" s="85">
        <v>0</v>
      </c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7"/>
      <c r="EB19" s="85">
        <v>0</v>
      </c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7"/>
      <c r="ET19" s="85">
        <f t="shared" si="0"/>
        <v>0</v>
      </c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95"/>
    </row>
    <row r="20" spans="1:167" ht="22.5" customHeight="1">
      <c r="A20" s="69" t="s">
        <v>158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70"/>
      <c r="BZ20" s="100"/>
      <c r="CA20" s="78"/>
      <c r="CB20" s="78"/>
      <c r="CC20" s="78"/>
      <c r="CD20" s="78"/>
      <c r="CE20" s="78"/>
      <c r="CF20" s="101"/>
      <c r="CG20" s="105"/>
      <c r="CH20" s="40"/>
      <c r="CI20" s="40"/>
      <c r="CJ20" s="40"/>
      <c r="CK20" s="40"/>
      <c r="CL20" s="40"/>
      <c r="CM20" s="40"/>
      <c r="CN20" s="40"/>
      <c r="CO20" s="40"/>
      <c r="CP20" s="40"/>
      <c r="CQ20" s="106"/>
      <c r="CR20" s="88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90"/>
      <c r="DJ20" s="88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90"/>
      <c r="EB20" s="88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90"/>
      <c r="ET20" s="88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96"/>
    </row>
    <row r="21" spans="1:167" ht="12" customHeight="1">
      <c r="A21" s="31" t="s">
        <v>146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2"/>
      <c r="BZ21" s="54" t="s">
        <v>8</v>
      </c>
      <c r="CA21" s="55"/>
      <c r="CB21" s="55"/>
      <c r="CC21" s="55"/>
      <c r="CD21" s="55"/>
      <c r="CE21" s="55"/>
      <c r="CF21" s="55"/>
      <c r="CG21" s="51">
        <v>153</v>
      </c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83">
        <v>0</v>
      </c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>
        <v>0</v>
      </c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>
        <v>0</v>
      </c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>
        <f t="shared" si="0"/>
        <v>0</v>
      </c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107"/>
    </row>
    <row r="22" spans="1:167" ht="15" customHeight="1">
      <c r="A22" s="64" t="s">
        <v>140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5"/>
      <c r="BZ22" s="54" t="s">
        <v>9</v>
      </c>
      <c r="CA22" s="55"/>
      <c r="CB22" s="55"/>
      <c r="CC22" s="55"/>
      <c r="CD22" s="55"/>
      <c r="CE22" s="55"/>
      <c r="CF22" s="55"/>
      <c r="CG22" s="51">
        <v>170</v>
      </c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83">
        <f>CR23+CR25+CR29</f>
        <v>0</v>
      </c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>
        <f>DJ23+DJ25+DJ29</f>
        <v>-1863369.35</v>
      </c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>
        <f>EB23+EB25+EB29</f>
        <v>0</v>
      </c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>
        <f t="shared" si="0"/>
        <v>-1863369.35</v>
      </c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107"/>
    </row>
    <row r="23" spans="1:167" ht="12" customHeight="1">
      <c r="A23" s="52" t="s">
        <v>23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3"/>
      <c r="BZ23" s="97" t="s">
        <v>10</v>
      </c>
      <c r="CA23" s="98"/>
      <c r="CB23" s="98"/>
      <c r="CC23" s="98"/>
      <c r="CD23" s="98"/>
      <c r="CE23" s="98"/>
      <c r="CF23" s="99"/>
      <c r="CG23" s="102">
        <v>171</v>
      </c>
      <c r="CH23" s="103"/>
      <c r="CI23" s="103"/>
      <c r="CJ23" s="103"/>
      <c r="CK23" s="103"/>
      <c r="CL23" s="103"/>
      <c r="CM23" s="103"/>
      <c r="CN23" s="103"/>
      <c r="CO23" s="103"/>
      <c r="CP23" s="103"/>
      <c r="CQ23" s="104"/>
      <c r="CR23" s="85">
        <v>0</v>
      </c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7"/>
      <c r="DJ23" s="85">
        <v>0</v>
      </c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7"/>
      <c r="EB23" s="85">
        <v>0</v>
      </c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7"/>
      <c r="ET23" s="85">
        <f t="shared" si="0"/>
        <v>0</v>
      </c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95"/>
    </row>
    <row r="24" spans="1:167" ht="12" customHeight="1">
      <c r="A24" s="69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70"/>
      <c r="BZ24" s="100"/>
      <c r="CA24" s="78"/>
      <c r="CB24" s="78"/>
      <c r="CC24" s="78"/>
      <c r="CD24" s="78"/>
      <c r="CE24" s="78"/>
      <c r="CF24" s="101"/>
      <c r="CG24" s="105"/>
      <c r="CH24" s="40"/>
      <c r="CI24" s="40"/>
      <c r="CJ24" s="40"/>
      <c r="CK24" s="40"/>
      <c r="CL24" s="40"/>
      <c r="CM24" s="40"/>
      <c r="CN24" s="40"/>
      <c r="CO24" s="40"/>
      <c r="CP24" s="40"/>
      <c r="CQ24" s="106"/>
      <c r="CR24" s="88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90"/>
      <c r="DJ24" s="88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90"/>
      <c r="EB24" s="88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90"/>
      <c r="ET24" s="88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96"/>
    </row>
    <row r="25" spans="1:167" ht="12" customHeight="1">
      <c r="A25" s="31" t="s">
        <v>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2"/>
      <c r="BZ25" s="54" t="s">
        <v>11</v>
      </c>
      <c r="CA25" s="55"/>
      <c r="CB25" s="55"/>
      <c r="CC25" s="55"/>
      <c r="CD25" s="55"/>
      <c r="CE25" s="55"/>
      <c r="CF25" s="55"/>
      <c r="CG25" s="51">
        <v>172</v>
      </c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83">
        <f>CR26+CR28</f>
        <v>0</v>
      </c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>
        <f>DJ26+DJ28</f>
        <v>-1863369.35</v>
      </c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>
        <f>EB26+EB28</f>
        <v>0</v>
      </c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>
        <f t="shared" si="0"/>
        <v>-1863369.35</v>
      </c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107"/>
    </row>
    <row r="26" spans="1:167" ht="12" customHeight="1">
      <c r="A26" s="52" t="s">
        <v>181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3"/>
      <c r="BZ26" s="97" t="s">
        <v>12</v>
      </c>
      <c r="CA26" s="98"/>
      <c r="CB26" s="98"/>
      <c r="CC26" s="98"/>
      <c r="CD26" s="98"/>
      <c r="CE26" s="98"/>
      <c r="CF26" s="99"/>
      <c r="CG26" s="102">
        <v>172</v>
      </c>
      <c r="CH26" s="103"/>
      <c r="CI26" s="103"/>
      <c r="CJ26" s="103"/>
      <c r="CK26" s="103"/>
      <c r="CL26" s="103"/>
      <c r="CM26" s="103"/>
      <c r="CN26" s="103"/>
      <c r="CO26" s="103"/>
      <c r="CP26" s="103"/>
      <c r="CQ26" s="104"/>
      <c r="CR26" s="85">
        <v>0</v>
      </c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7"/>
      <c r="DJ26" s="85">
        <f>-1461200+(-402169.35)</f>
        <v>-1863369.35</v>
      </c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7"/>
      <c r="EB26" s="85">
        <v>0</v>
      </c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7"/>
      <c r="ET26" s="85">
        <f t="shared" si="0"/>
        <v>-1863369.35</v>
      </c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95"/>
    </row>
    <row r="27" spans="1:167" ht="12" customHeight="1">
      <c r="A27" s="134" t="s">
        <v>182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5"/>
      <c r="BZ27" s="100"/>
      <c r="CA27" s="78"/>
      <c r="CB27" s="78"/>
      <c r="CC27" s="78"/>
      <c r="CD27" s="78"/>
      <c r="CE27" s="78"/>
      <c r="CF27" s="101"/>
      <c r="CG27" s="105"/>
      <c r="CH27" s="40"/>
      <c r="CI27" s="40"/>
      <c r="CJ27" s="40"/>
      <c r="CK27" s="40"/>
      <c r="CL27" s="40"/>
      <c r="CM27" s="40"/>
      <c r="CN27" s="40"/>
      <c r="CO27" s="40"/>
      <c r="CP27" s="40"/>
      <c r="CQ27" s="106"/>
      <c r="CR27" s="88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90"/>
      <c r="DJ27" s="88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90"/>
      <c r="EB27" s="88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90"/>
      <c r="ET27" s="88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96"/>
    </row>
    <row r="28" spans="1:167" ht="12" customHeight="1">
      <c r="A28" s="71" t="s">
        <v>183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2"/>
      <c r="BZ28" s="161" t="s">
        <v>184</v>
      </c>
      <c r="CA28" s="162"/>
      <c r="CB28" s="162"/>
      <c r="CC28" s="162"/>
      <c r="CD28" s="162"/>
      <c r="CE28" s="162"/>
      <c r="CF28" s="163"/>
      <c r="CG28" s="129">
        <v>172</v>
      </c>
      <c r="CH28" s="115"/>
      <c r="CI28" s="115"/>
      <c r="CJ28" s="115"/>
      <c r="CK28" s="115"/>
      <c r="CL28" s="115"/>
      <c r="CM28" s="115"/>
      <c r="CN28" s="115"/>
      <c r="CO28" s="115"/>
      <c r="CP28" s="115"/>
      <c r="CQ28" s="130"/>
      <c r="CR28" s="131">
        <v>0</v>
      </c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3"/>
      <c r="DJ28" s="131">
        <v>0</v>
      </c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3"/>
      <c r="EB28" s="131">
        <v>0</v>
      </c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3"/>
      <c r="ET28" s="83">
        <f t="shared" si="0"/>
        <v>0</v>
      </c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107"/>
    </row>
    <row r="29" spans="1:167" ht="12" customHeight="1">
      <c r="A29" s="31" t="s">
        <v>138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2"/>
      <c r="BZ29" s="54" t="s">
        <v>180</v>
      </c>
      <c r="CA29" s="55"/>
      <c r="CB29" s="55"/>
      <c r="CC29" s="55"/>
      <c r="CD29" s="55"/>
      <c r="CE29" s="55"/>
      <c r="CF29" s="55"/>
      <c r="CG29" s="51">
        <v>173</v>
      </c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83">
        <v>0</v>
      </c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>
        <v>0</v>
      </c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>
        <v>0</v>
      </c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>
        <f t="shared" si="0"/>
        <v>0</v>
      </c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107"/>
    </row>
    <row r="30" spans="1:167" ht="15" customHeight="1">
      <c r="A30" s="64" t="s">
        <v>26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5"/>
      <c r="BZ30" s="54" t="s">
        <v>13</v>
      </c>
      <c r="CA30" s="55"/>
      <c r="CB30" s="55"/>
      <c r="CC30" s="55"/>
      <c r="CD30" s="55"/>
      <c r="CE30" s="55"/>
      <c r="CF30" s="55"/>
      <c r="CG30" s="51">
        <v>180</v>
      </c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84">
        <f>CR31+CR33+CR34+CR35</f>
        <v>91268.97</v>
      </c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>
        <f>DJ31+DJ33+DJ34+DJ35+DJ36</f>
        <v>8965538.83</v>
      </c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>
        <f>EB31+EB33+EB34+EB35+EB36</f>
        <v>0</v>
      </c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>
        <f t="shared" si="0"/>
        <v>9056807.8</v>
      </c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108"/>
    </row>
    <row r="31" spans="1:167" ht="12" customHeight="1">
      <c r="A31" s="52" t="s">
        <v>23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3"/>
      <c r="BZ31" s="97" t="s">
        <v>185</v>
      </c>
      <c r="CA31" s="98"/>
      <c r="CB31" s="98"/>
      <c r="CC31" s="98"/>
      <c r="CD31" s="98"/>
      <c r="CE31" s="98"/>
      <c r="CF31" s="99"/>
      <c r="CG31" s="102">
        <v>180</v>
      </c>
      <c r="CH31" s="103"/>
      <c r="CI31" s="103"/>
      <c r="CJ31" s="103"/>
      <c r="CK31" s="103"/>
      <c r="CL31" s="103"/>
      <c r="CM31" s="103"/>
      <c r="CN31" s="103"/>
      <c r="CO31" s="103"/>
      <c r="CP31" s="103"/>
      <c r="CQ31" s="104"/>
      <c r="CR31" s="85">
        <v>0</v>
      </c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7"/>
      <c r="DJ31" s="85">
        <v>8493703.69</v>
      </c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7"/>
      <c r="EB31" s="85">
        <v>0</v>
      </c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7"/>
      <c r="ET31" s="85">
        <f>CR31+DJ31+EB31</f>
        <v>8493703.69</v>
      </c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95"/>
    </row>
    <row r="32" spans="1:167" ht="12" customHeight="1">
      <c r="A32" s="69" t="s">
        <v>189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70"/>
      <c r="BZ32" s="100"/>
      <c r="CA32" s="78"/>
      <c r="CB32" s="78"/>
      <c r="CC32" s="78"/>
      <c r="CD32" s="78"/>
      <c r="CE32" s="78"/>
      <c r="CF32" s="101"/>
      <c r="CG32" s="105"/>
      <c r="CH32" s="40"/>
      <c r="CI32" s="40"/>
      <c r="CJ32" s="40"/>
      <c r="CK32" s="40"/>
      <c r="CL32" s="40"/>
      <c r="CM32" s="40"/>
      <c r="CN32" s="40"/>
      <c r="CO32" s="40"/>
      <c r="CP32" s="40"/>
      <c r="CQ32" s="106"/>
      <c r="CR32" s="88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90"/>
      <c r="DJ32" s="88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90"/>
      <c r="EB32" s="88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90"/>
      <c r="ET32" s="88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96"/>
    </row>
    <row r="33" spans="1:167" ht="12" customHeight="1">
      <c r="A33" s="31" t="s">
        <v>190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2"/>
      <c r="BZ33" s="54" t="s">
        <v>186</v>
      </c>
      <c r="CA33" s="55"/>
      <c r="CB33" s="55"/>
      <c r="CC33" s="55"/>
      <c r="CD33" s="55"/>
      <c r="CE33" s="55"/>
      <c r="CF33" s="55"/>
      <c r="CG33" s="51">
        <v>180</v>
      </c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83">
        <v>91268.97</v>
      </c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>
        <v>0</v>
      </c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>
        <f>CR33+DJ33+EB33</f>
        <v>91268.97</v>
      </c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107"/>
    </row>
    <row r="34" spans="1:167" ht="12" customHeight="1">
      <c r="A34" s="31" t="s">
        <v>191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2"/>
      <c r="BZ34" s="54" t="s">
        <v>187</v>
      </c>
      <c r="CA34" s="55"/>
      <c r="CB34" s="55"/>
      <c r="CC34" s="55"/>
      <c r="CD34" s="55"/>
      <c r="CE34" s="55"/>
      <c r="CF34" s="55"/>
      <c r="CG34" s="51">
        <v>180</v>
      </c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83">
        <v>0</v>
      </c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>
        <v>0</v>
      </c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>
        <v>0</v>
      </c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>
        <f t="shared" si="0"/>
        <v>0</v>
      </c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107"/>
    </row>
    <row r="35" spans="1:167" ht="12" customHeight="1">
      <c r="A35" s="31" t="s">
        <v>192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2"/>
      <c r="BZ35" s="54" t="s">
        <v>188</v>
      </c>
      <c r="CA35" s="55"/>
      <c r="CB35" s="55"/>
      <c r="CC35" s="55"/>
      <c r="CD35" s="55"/>
      <c r="CE35" s="55"/>
      <c r="CF35" s="55"/>
      <c r="CG35" s="51">
        <v>180</v>
      </c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>
        <f>2800+66865.79+402169.35</f>
        <v>471835.13999999996</v>
      </c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>
        <v>0</v>
      </c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>
        <f t="shared" si="0"/>
        <v>471835.13999999996</v>
      </c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107"/>
    </row>
    <row r="36" spans="1:167" ht="15" customHeight="1">
      <c r="A36" s="75" t="s">
        <v>27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6"/>
      <c r="BZ36" s="54" t="s">
        <v>14</v>
      </c>
      <c r="CA36" s="55"/>
      <c r="CB36" s="55"/>
      <c r="CC36" s="55"/>
      <c r="CD36" s="55"/>
      <c r="CE36" s="55"/>
      <c r="CF36" s="55"/>
      <c r="CG36" s="51">
        <v>130</v>
      </c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83">
        <v>0</v>
      </c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>
        <v>0</v>
      </c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>
        <v>0</v>
      </c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>
        <f t="shared" si="0"/>
        <v>0</v>
      </c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107"/>
    </row>
    <row r="37" ht="15" customHeight="1">
      <c r="FK37" s="13" t="s">
        <v>167</v>
      </c>
    </row>
    <row r="38" spans="1:167" s="11" customFormat="1" ht="33" customHeight="1">
      <c r="A38" s="43" t="s">
        <v>136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 t="s">
        <v>137</v>
      </c>
      <c r="CA38" s="44"/>
      <c r="CB38" s="44"/>
      <c r="CC38" s="44"/>
      <c r="CD38" s="44"/>
      <c r="CE38" s="44"/>
      <c r="CF38" s="44"/>
      <c r="CG38" s="44" t="s">
        <v>174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 t="s">
        <v>175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 t="s">
        <v>176</v>
      </c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 t="s">
        <v>2</v>
      </c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119"/>
    </row>
    <row r="39" spans="1:167" s="12" customFormat="1" ht="12" customHeight="1" thickBot="1">
      <c r="A39" s="58">
        <v>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116">
        <v>2</v>
      </c>
      <c r="CA39" s="116"/>
      <c r="CB39" s="116"/>
      <c r="CC39" s="116"/>
      <c r="CD39" s="116"/>
      <c r="CE39" s="116"/>
      <c r="CF39" s="116"/>
      <c r="CG39" s="116">
        <v>3</v>
      </c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>
        <v>4</v>
      </c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>
        <v>5</v>
      </c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>
        <v>6</v>
      </c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>
        <v>7</v>
      </c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8"/>
    </row>
    <row r="40" spans="1:167" ht="25.5" customHeight="1">
      <c r="A40" s="73" t="s">
        <v>162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4"/>
      <c r="BZ40" s="120" t="s">
        <v>30</v>
      </c>
      <c r="CA40" s="121"/>
      <c r="CB40" s="121"/>
      <c r="CC40" s="121"/>
      <c r="CD40" s="121"/>
      <c r="CE40" s="121"/>
      <c r="CF40" s="121"/>
      <c r="CG40" s="117">
        <v>200</v>
      </c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28">
        <f>CR41+CR46+CR54+CR58+CR62+CR66+CR74+CR70+CR79</f>
        <v>35880</v>
      </c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>
        <f>DJ41+DJ46+DJ54+DJ58+DJ62+DJ66+DJ74+DJ70+DJ79</f>
        <v>9090218.59</v>
      </c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>
        <f>EB41+EB46+EB54+EB58+EB62+EB66+EB74+EB70+EB79</f>
        <v>0</v>
      </c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09">
        <f>CR40+DJ40+EB40</f>
        <v>9126098.59</v>
      </c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10"/>
    </row>
    <row r="41" spans="1:167" ht="15" customHeight="1">
      <c r="A41" s="64" t="s">
        <v>147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5"/>
      <c r="BZ41" s="54" t="s">
        <v>31</v>
      </c>
      <c r="CA41" s="55"/>
      <c r="CB41" s="55"/>
      <c r="CC41" s="55"/>
      <c r="CD41" s="55"/>
      <c r="CE41" s="55"/>
      <c r="CF41" s="55"/>
      <c r="CG41" s="51">
        <v>210</v>
      </c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83">
        <f>CR42+CR44+CR45</f>
        <v>0</v>
      </c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>
        <f>DJ42+DJ44+DJ45</f>
        <v>7091218.28</v>
      </c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>
        <v>0</v>
      </c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>
        <f>CR41+DJ41+EB41</f>
        <v>7091218.28</v>
      </c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107"/>
    </row>
    <row r="42" spans="1:167" ht="12" customHeight="1">
      <c r="A42" s="52" t="s">
        <v>23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3"/>
      <c r="BZ42" s="97" t="s">
        <v>32</v>
      </c>
      <c r="CA42" s="98"/>
      <c r="CB42" s="98"/>
      <c r="CC42" s="98"/>
      <c r="CD42" s="98"/>
      <c r="CE42" s="98"/>
      <c r="CF42" s="99"/>
      <c r="CG42" s="102">
        <v>211</v>
      </c>
      <c r="CH42" s="103"/>
      <c r="CI42" s="103"/>
      <c r="CJ42" s="103"/>
      <c r="CK42" s="103"/>
      <c r="CL42" s="103"/>
      <c r="CM42" s="103"/>
      <c r="CN42" s="103"/>
      <c r="CO42" s="103"/>
      <c r="CP42" s="103"/>
      <c r="CQ42" s="104"/>
      <c r="CR42" s="85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7"/>
      <c r="DJ42" s="85">
        <v>5451426.92</v>
      </c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7"/>
      <c r="EB42" s="85">
        <v>0</v>
      </c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7"/>
      <c r="ET42" s="85">
        <f>CR42+DJ42+EB42</f>
        <v>5451426.92</v>
      </c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95"/>
    </row>
    <row r="43" spans="1:167" ht="12" customHeight="1">
      <c r="A43" s="69" t="s">
        <v>159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70"/>
      <c r="BZ43" s="100"/>
      <c r="CA43" s="78"/>
      <c r="CB43" s="78"/>
      <c r="CC43" s="78"/>
      <c r="CD43" s="78"/>
      <c r="CE43" s="78"/>
      <c r="CF43" s="101"/>
      <c r="CG43" s="105"/>
      <c r="CH43" s="40"/>
      <c r="CI43" s="40"/>
      <c r="CJ43" s="40"/>
      <c r="CK43" s="40"/>
      <c r="CL43" s="40"/>
      <c r="CM43" s="40"/>
      <c r="CN43" s="40"/>
      <c r="CO43" s="40"/>
      <c r="CP43" s="40"/>
      <c r="CQ43" s="106"/>
      <c r="CR43" s="88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90"/>
      <c r="DJ43" s="88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90"/>
      <c r="EB43" s="88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90"/>
      <c r="ET43" s="88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96"/>
    </row>
    <row r="44" spans="1:167" ht="15" customHeight="1">
      <c r="A44" s="31" t="s">
        <v>35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2"/>
      <c r="BZ44" s="54" t="s">
        <v>33</v>
      </c>
      <c r="CA44" s="55"/>
      <c r="CB44" s="55"/>
      <c r="CC44" s="55"/>
      <c r="CD44" s="55"/>
      <c r="CE44" s="55"/>
      <c r="CF44" s="55"/>
      <c r="CG44" s="51">
        <v>212</v>
      </c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>
        <v>4000</v>
      </c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>
        <v>0</v>
      </c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>
        <f>CR44+DJ44+EB44</f>
        <v>4000</v>
      </c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107"/>
    </row>
    <row r="45" spans="1:167" ht="15" customHeight="1">
      <c r="A45" s="31" t="s">
        <v>148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2"/>
      <c r="BZ45" s="54" t="s">
        <v>34</v>
      </c>
      <c r="CA45" s="55"/>
      <c r="CB45" s="55"/>
      <c r="CC45" s="55"/>
      <c r="CD45" s="55"/>
      <c r="CE45" s="55"/>
      <c r="CF45" s="55"/>
      <c r="CG45" s="51">
        <v>213</v>
      </c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>
        <v>1635791.36</v>
      </c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>
        <v>0</v>
      </c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>
        <f>CR45+DJ45+EB45</f>
        <v>1635791.36</v>
      </c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107"/>
    </row>
    <row r="46" spans="1:167" ht="15" customHeight="1">
      <c r="A46" s="64" t="s">
        <v>149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5"/>
      <c r="BZ46" s="54" t="s">
        <v>36</v>
      </c>
      <c r="CA46" s="55"/>
      <c r="CB46" s="55"/>
      <c r="CC46" s="55"/>
      <c r="CD46" s="55"/>
      <c r="CE46" s="55"/>
      <c r="CF46" s="55"/>
      <c r="CG46" s="51">
        <v>220</v>
      </c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109">
        <f>CR47+CR49+CR50+CR51+CR52+CR53</f>
        <v>35880</v>
      </c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>
        <f>DJ47+DJ49+DJ50+DJ51+DJ52+DJ53</f>
        <v>572404.4299999999</v>
      </c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>
        <f>EB47+EB49+EB50+EB51+EB52+EB53</f>
        <v>0</v>
      </c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>
        <f>CR46+DJ46+EB46</f>
        <v>608284.4299999999</v>
      </c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10"/>
    </row>
    <row r="47" spans="1:167" ht="12" customHeight="1">
      <c r="A47" s="52" t="s">
        <v>23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3"/>
      <c r="BZ47" s="97" t="s">
        <v>37</v>
      </c>
      <c r="CA47" s="98"/>
      <c r="CB47" s="98"/>
      <c r="CC47" s="98"/>
      <c r="CD47" s="98"/>
      <c r="CE47" s="98"/>
      <c r="CF47" s="99"/>
      <c r="CG47" s="102">
        <v>221</v>
      </c>
      <c r="CH47" s="103"/>
      <c r="CI47" s="103"/>
      <c r="CJ47" s="103"/>
      <c r="CK47" s="103"/>
      <c r="CL47" s="103"/>
      <c r="CM47" s="103"/>
      <c r="CN47" s="103"/>
      <c r="CO47" s="103"/>
      <c r="CP47" s="103"/>
      <c r="CQ47" s="104"/>
      <c r="CR47" s="85">
        <v>35880</v>
      </c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7"/>
      <c r="DJ47" s="85">
        <v>10814.4</v>
      </c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7"/>
      <c r="EB47" s="85">
        <v>0</v>
      </c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>
        <f>CR47+DJ47+EB47</f>
        <v>46694.4</v>
      </c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95"/>
    </row>
    <row r="48" spans="1:167" ht="12" customHeight="1">
      <c r="A48" s="69" t="s">
        <v>43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70"/>
      <c r="BZ48" s="100"/>
      <c r="CA48" s="78"/>
      <c r="CB48" s="78"/>
      <c r="CC48" s="78"/>
      <c r="CD48" s="78"/>
      <c r="CE48" s="78"/>
      <c r="CF48" s="101"/>
      <c r="CG48" s="105"/>
      <c r="CH48" s="40"/>
      <c r="CI48" s="40"/>
      <c r="CJ48" s="40"/>
      <c r="CK48" s="40"/>
      <c r="CL48" s="40"/>
      <c r="CM48" s="40"/>
      <c r="CN48" s="40"/>
      <c r="CO48" s="40"/>
      <c r="CP48" s="40"/>
      <c r="CQ48" s="106"/>
      <c r="CR48" s="88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90"/>
      <c r="DJ48" s="88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90"/>
      <c r="EB48" s="88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90"/>
      <c r="ET48" s="88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96"/>
    </row>
    <row r="49" spans="1:167" ht="15" customHeight="1">
      <c r="A49" s="31" t="s">
        <v>44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2"/>
      <c r="BZ49" s="54" t="s">
        <v>38</v>
      </c>
      <c r="CA49" s="55"/>
      <c r="CB49" s="55"/>
      <c r="CC49" s="55"/>
      <c r="CD49" s="55"/>
      <c r="CE49" s="55"/>
      <c r="CF49" s="55"/>
      <c r="CG49" s="51">
        <v>222</v>
      </c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83">
        <v>0</v>
      </c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>
        <v>1600</v>
      </c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>
        <v>0</v>
      </c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>
        <f aca="true" t="shared" si="1" ref="ET49:ET55">CR49+DJ49+EB49</f>
        <v>1600</v>
      </c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107"/>
    </row>
    <row r="50" spans="1:167" ht="15" customHeight="1">
      <c r="A50" s="31" t="s">
        <v>45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  <c r="BZ50" s="54" t="s">
        <v>39</v>
      </c>
      <c r="CA50" s="55"/>
      <c r="CB50" s="55"/>
      <c r="CC50" s="55"/>
      <c r="CD50" s="55"/>
      <c r="CE50" s="55"/>
      <c r="CF50" s="55"/>
      <c r="CG50" s="51">
        <v>223</v>
      </c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83">
        <v>0</v>
      </c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>
        <v>209293.34</v>
      </c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>
        <v>0</v>
      </c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>
        <f t="shared" si="1"/>
        <v>209293.34</v>
      </c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107"/>
    </row>
    <row r="51" spans="1:167" ht="15" customHeight="1">
      <c r="A51" s="31" t="s">
        <v>46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2"/>
      <c r="BZ51" s="54" t="s">
        <v>40</v>
      </c>
      <c r="CA51" s="55"/>
      <c r="CB51" s="55"/>
      <c r="CC51" s="55"/>
      <c r="CD51" s="55"/>
      <c r="CE51" s="55"/>
      <c r="CF51" s="55"/>
      <c r="CG51" s="51">
        <v>224</v>
      </c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83">
        <v>0</v>
      </c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>
        <v>0</v>
      </c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>
        <f t="shared" si="1"/>
        <v>0</v>
      </c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107"/>
    </row>
    <row r="52" spans="1:167" ht="15" customHeight="1">
      <c r="A52" s="31" t="s">
        <v>150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2"/>
      <c r="BZ52" s="54" t="s">
        <v>41</v>
      </c>
      <c r="CA52" s="55"/>
      <c r="CB52" s="55"/>
      <c r="CC52" s="55"/>
      <c r="CD52" s="55"/>
      <c r="CE52" s="55"/>
      <c r="CF52" s="55"/>
      <c r="CG52" s="51">
        <v>225</v>
      </c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>
        <v>187317.25</v>
      </c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>
        <v>0</v>
      </c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>
        <f t="shared" si="1"/>
        <v>187317.25</v>
      </c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107"/>
    </row>
    <row r="53" spans="1:167" ht="15" customHeight="1">
      <c r="A53" s="31" t="s">
        <v>151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2"/>
      <c r="BZ53" s="54" t="s">
        <v>42</v>
      </c>
      <c r="CA53" s="55"/>
      <c r="CB53" s="55"/>
      <c r="CC53" s="55"/>
      <c r="CD53" s="55"/>
      <c r="CE53" s="55"/>
      <c r="CF53" s="55"/>
      <c r="CG53" s="51">
        <v>226</v>
      </c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>
        <v>163379.44</v>
      </c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>
        <v>0</v>
      </c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>
        <f t="shared" si="1"/>
        <v>163379.44</v>
      </c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107"/>
    </row>
    <row r="54" spans="1:167" ht="15" customHeight="1">
      <c r="A54" s="64" t="s">
        <v>193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5"/>
      <c r="BZ54" s="54" t="s">
        <v>47</v>
      </c>
      <c r="CA54" s="55"/>
      <c r="CB54" s="55"/>
      <c r="CC54" s="55"/>
      <c r="CD54" s="55"/>
      <c r="CE54" s="55"/>
      <c r="CF54" s="55"/>
      <c r="CG54" s="51">
        <v>230</v>
      </c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84">
        <f>CR55+CR57</f>
        <v>0</v>
      </c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>
        <f>DJ55+DJ57</f>
        <v>0</v>
      </c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>
        <f>EB55+EB57</f>
        <v>0</v>
      </c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>
        <f t="shared" si="1"/>
        <v>0</v>
      </c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108"/>
    </row>
    <row r="55" spans="1:167" ht="12" customHeight="1">
      <c r="A55" s="52" t="s">
        <v>23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3"/>
      <c r="BZ55" s="97" t="s">
        <v>48</v>
      </c>
      <c r="CA55" s="98"/>
      <c r="CB55" s="98"/>
      <c r="CC55" s="98"/>
      <c r="CD55" s="98"/>
      <c r="CE55" s="98"/>
      <c r="CF55" s="99"/>
      <c r="CG55" s="102">
        <v>231</v>
      </c>
      <c r="CH55" s="103"/>
      <c r="CI55" s="103"/>
      <c r="CJ55" s="103"/>
      <c r="CK55" s="103"/>
      <c r="CL55" s="103"/>
      <c r="CM55" s="103"/>
      <c r="CN55" s="103"/>
      <c r="CO55" s="103"/>
      <c r="CP55" s="103"/>
      <c r="CQ55" s="104"/>
      <c r="CR55" s="85">
        <v>0</v>
      </c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7"/>
      <c r="DJ55" s="85">
        <v>0</v>
      </c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7"/>
      <c r="EB55" s="85">
        <v>0</v>
      </c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7"/>
      <c r="ET55" s="85">
        <f t="shared" si="1"/>
        <v>0</v>
      </c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95"/>
    </row>
    <row r="56" spans="1:167" ht="12" customHeight="1">
      <c r="A56" s="69" t="s">
        <v>194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70"/>
      <c r="BZ56" s="100"/>
      <c r="CA56" s="78"/>
      <c r="CB56" s="78"/>
      <c r="CC56" s="78"/>
      <c r="CD56" s="78"/>
      <c r="CE56" s="78"/>
      <c r="CF56" s="101"/>
      <c r="CG56" s="105"/>
      <c r="CH56" s="40"/>
      <c r="CI56" s="40"/>
      <c r="CJ56" s="40"/>
      <c r="CK56" s="40"/>
      <c r="CL56" s="40"/>
      <c r="CM56" s="40"/>
      <c r="CN56" s="40"/>
      <c r="CO56" s="40"/>
      <c r="CP56" s="40"/>
      <c r="CQ56" s="106"/>
      <c r="CR56" s="88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90"/>
      <c r="DJ56" s="88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90"/>
      <c r="EB56" s="88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90"/>
      <c r="ET56" s="88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96"/>
    </row>
    <row r="57" spans="1:167" ht="15" customHeight="1">
      <c r="A57" s="31" t="s">
        <v>195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2"/>
      <c r="BZ57" s="54" t="s">
        <v>49</v>
      </c>
      <c r="CA57" s="55"/>
      <c r="CB57" s="55"/>
      <c r="CC57" s="55"/>
      <c r="CD57" s="55"/>
      <c r="CE57" s="55"/>
      <c r="CF57" s="55"/>
      <c r="CG57" s="51">
        <v>232</v>
      </c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83">
        <v>0</v>
      </c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>
        <v>0</v>
      </c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>
        <v>0</v>
      </c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>
        <f>CR57+DJ57+EB57</f>
        <v>0</v>
      </c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107"/>
    </row>
    <row r="58" spans="1:167" ht="15" customHeight="1">
      <c r="A58" s="64" t="s">
        <v>152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5"/>
      <c r="BZ58" s="54" t="s">
        <v>50</v>
      </c>
      <c r="CA58" s="55"/>
      <c r="CB58" s="55"/>
      <c r="CC58" s="55"/>
      <c r="CD58" s="55"/>
      <c r="CE58" s="55"/>
      <c r="CF58" s="55"/>
      <c r="CG58" s="51">
        <v>240</v>
      </c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84">
        <f>CR59+CR61</f>
        <v>0</v>
      </c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>
        <f>DJ59+DJ61</f>
        <v>0</v>
      </c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>
        <f>EB59+EB61</f>
        <v>0</v>
      </c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>
        <f>CR58+DJ58+EB58</f>
        <v>0</v>
      </c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108"/>
    </row>
    <row r="59" spans="1:167" ht="12" customHeight="1">
      <c r="A59" s="52" t="s">
        <v>23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3"/>
      <c r="BZ59" s="97" t="s">
        <v>51</v>
      </c>
      <c r="CA59" s="98"/>
      <c r="CB59" s="98"/>
      <c r="CC59" s="98"/>
      <c r="CD59" s="98"/>
      <c r="CE59" s="98"/>
      <c r="CF59" s="99"/>
      <c r="CG59" s="102">
        <v>241</v>
      </c>
      <c r="CH59" s="103"/>
      <c r="CI59" s="103"/>
      <c r="CJ59" s="103"/>
      <c r="CK59" s="103"/>
      <c r="CL59" s="103"/>
      <c r="CM59" s="103"/>
      <c r="CN59" s="103"/>
      <c r="CO59" s="103"/>
      <c r="CP59" s="103"/>
      <c r="CQ59" s="104"/>
      <c r="CR59" s="85">
        <v>0</v>
      </c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7"/>
      <c r="DJ59" s="85">
        <v>0</v>
      </c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7"/>
      <c r="EB59" s="85">
        <v>0</v>
      </c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7"/>
      <c r="ET59" s="85">
        <f>CR59+DJ59+EB59</f>
        <v>0</v>
      </c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95"/>
    </row>
    <row r="60" spans="1:167" ht="11.25">
      <c r="A60" s="69" t="s">
        <v>153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70"/>
      <c r="BZ60" s="100"/>
      <c r="CA60" s="78"/>
      <c r="CB60" s="78"/>
      <c r="CC60" s="78"/>
      <c r="CD60" s="78"/>
      <c r="CE60" s="78"/>
      <c r="CF60" s="101"/>
      <c r="CG60" s="105"/>
      <c r="CH60" s="40"/>
      <c r="CI60" s="40"/>
      <c r="CJ60" s="40"/>
      <c r="CK60" s="40"/>
      <c r="CL60" s="40"/>
      <c r="CM60" s="40"/>
      <c r="CN60" s="40"/>
      <c r="CO60" s="40"/>
      <c r="CP60" s="40"/>
      <c r="CQ60" s="106"/>
      <c r="CR60" s="88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90"/>
      <c r="DJ60" s="88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90"/>
      <c r="EB60" s="88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90"/>
      <c r="ET60" s="88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96"/>
    </row>
    <row r="61" spans="1:167" ht="22.5" customHeight="1">
      <c r="A61" s="31" t="s">
        <v>154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2"/>
      <c r="BZ61" s="54" t="s">
        <v>52</v>
      </c>
      <c r="CA61" s="55"/>
      <c r="CB61" s="55"/>
      <c r="CC61" s="55"/>
      <c r="CD61" s="55"/>
      <c r="CE61" s="55"/>
      <c r="CF61" s="55"/>
      <c r="CG61" s="51">
        <v>242</v>
      </c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83">
        <v>0</v>
      </c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>
        <v>0</v>
      </c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>
        <v>0</v>
      </c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>
        <f>CR61+DJ61+EB61</f>
        <v>0</v>
      </c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107"/>
    </row>
    <row r="62" spans="1:167" ht="15" customHeight="1">
      <c r="A62" s="64" t="s">
        <v>155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5"/>
      <c r="BZ62" s="54" t="s">
        <v>53</v>
      </c>
      <c r="CA62" s="55"/>
      <c r="CB62" s="55"/>
      <c r="CC62" s="55"/>
      <c r="CD62" s="55"/>
      <c r="CE62" s="55"/>
      <c r="CF62" s="55"/>
      <c r="CG62" s="51">
        <v>250</v>
      </c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84">
        <f>CR63+CR65</f>
        <v>0</v>
      </c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>
        <f>DJ63+DJ65</f>
        <v>0</v>
      </c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>
        <f>EB63+EB65</f>
        <v>0</v>
      </c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>
        <f>CR62+DJ62+EB62</f>
        <v>0</v>
      </c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108"/>
    </row>
    <row r="63" spans="1:167" ht="12" customHeight="1">
      <c r="A63" s="52" t="s">
        <v>23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3"/>
      <c r="BZ63" s="97" t="s">
        <v>54</v>
      </c>
      <c r="CA63" s="98"/>
      <c r="CB63" s="98"/>
      <c r="CC63" s="98"/>
      <c r="CD63" s="98"/>
      <c r="CE63" s="98"/>
      <c r="CF63" s="99"/>
      <c r="CG63" s="102">
        <v>252</v>
      </c>
      <c r="CH63" s="103"/>
      <c r="CI63" s="103"/>
      <c r="CJ63" s="103"/>
      <c r="CK63" s="103"/>
      <c r="CL63" s="103"/>
      <c r="CM63" s="103"/>
      <c r="CN63" s="103"/>
      <c r="CO63" s="103"/>
      <c r="CP63" s="103"/>
      <c r="CQ63" s="104"/>
      <c r="CR63" s="85">
        <v>0</v>
      </c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7"/>
      <c r="DJ63" s="85">
        <v>0</v>
      </c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7"/>
      <c r="EB63" s="85">
        <v>0</v>
      </c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7"/>
      <c r="ET63" s="85">
        <f>CR63+DJ63+EB63</f>
        <v>0</v>
      </c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95"/>
    </row>
    <row r="64" spans="1:167" ht="22.5" customHeight="1">
      <c r="A64" s="69" t="s">
        <v>56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70"/>
      <c r="BZ64" s="100"/>
      <c r="CA64" s="78"/>
      <c r="CB64" s="78"/>
      <c r="CC64" s="78"/>
      <c r="CD64" s="78"/>
      <c r="CE64" s="78"/>
      <c r="CF64" s="101"/>
      <c r="CG64" s="105"/>
      <c r="CH64" s="40"/>
      <c r="CI64" s="40"/>
      <c r="CJ64" s="40"/>
      <c r="CK64" s="40"/>
      <c r="CL64" s="40"/>
      <c r="CM64" s="40"/>
      <c r="CN64" s="40"/>
      <c r="CO64" s="40"/>
      <c r="CP64" s="40"/>
      <c r="CQ64" s="106"/>
      <c r="CR64" s="88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90"/>
      <c r="DJ64" s="88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90"/>
      <c r="EB64" s="88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90"/>
      <c r="ET64" s="88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96"/>
    </row>
    <row r="65" spans="1:167" ht="15" customHeight="1">
      <c r="A65" s="31" t="s">
        <v>141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2"/>
      <c r="BZ65" s="54" t="s">
        <v>55</v>
      </c>
      <c r="CA65" s="55"/>
      <c r="CB65" s="55"/>
      <c r="CC65" s="55"/>
      <c r="CD65" s="55"/>
      <c r="CE65" s="55"/>
      <c r="CF65" s="55"/>
      <c r="CG65" s="51">
        <v>253</v>
      </c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83">
        <v>0</v>
      </c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>
        <v>0</v>
      </c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>
        <v>0</v>
      </c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>
        <f>CR65+DJ65+EB65</f>
        <v>0</v>
      </c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107"/>
    </row>
    <row r="66" spans="1:167" ht="15" customHeight="1">
      <c r="A66" s="64" t="s">
        <v>57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5"/>
      <c r="BZ66" s="54" t="s">
        <v>58</v>
      </c>
      <c r="CA66" s="55"/>
      <c r="CB66" s="55"/>
      <c r="CC66" s="55"/>
      <c r="CD66" s="55"/>
      <c r="CE66" s="55"/>
      <c r="CF66" s="55"/>
      <c r="CG66" s="51">
        <v>260</v>
      </c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84">
        <f>CR67+CR69</f>
        <v>0</v>
      </c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>
        <f>DJ67+DJ69</f>
        <v>0</v>
      </c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>
        <f>EB67+EB69</f>
        <v>0</v>
      </c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>
        <f>CR66+DJ66+EB66</f>
        <v>0</v>
      </c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108"/>
    </row>
    <row r="67" spans="1:167" ht="12" customHeight="1">
      <c r="A67" s="52" t="s">
        <v>23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3"/>
      <c r="BZ67" s="97" t="s">
        <v>59</v>
      </c>
      <c r="CA67" s="98"/>
      <c r="CB67" s="98"/>
      <c r="CC67" s="98"/>
      <c r="CD67" s="98"/>
      <c r="CE67" s="98"/>
      <c r="CF67" s="99"/>
      <c r="CG67" s="102">
        <v>262</v>
      </c>
      <c r="CH67" s="103"/>
      <c r="CI67" s="103"/>
      <c r="CJ67" s="103"/>
      <c r="CK67" s="103"/>
      <c r="CL67" s="103"/>
      <c r="CM67" s="103"/>
      <c r="CN67" s="103"/>
      <c r="CO67" s="103"/>
      <c r="CP67" s="103"/>
      <c r="CQ67" s="104"/>
      <c r="CR67" s="85">
        <v>0</v>
      </c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7"/>
      <c r="DJ67" s="85">
        <v>0</v>
      </c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7"/>
      <c r="EB67" s="85">
        <v>0</v>
      </c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7"/>
      <c r="ET67" s="85">
        <f>CR67+DJ67+EB67</f>
        <v>0</v>
      </c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95"/>
    </row>
    <row r="68" spans="1:167" ht="12" customHeight="1">
      <c r="A68" s="69" t="s">
        <v>61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70"/>
      <c r="BZ68" s="100"/>
      <c r="CA68" s="78"/>
      <c r="CB68" s="78"/>
      <c r="CC68" s="78"/>
      <c r="CD68" s="78"/>
      <c r="CE68" s="78"/>
      <c r="CF68" s="101"/>
      <c r="CG68" s="105"/>
      <c r="CH68" s="40"/>
      <c r="CI68" s="40"/>
      <c r="CJ68" s="40"/>
      <c r="CK68" s="40"/>
      <c r="CL68" s="40"/>
      <c r="CM68" s="40"/>
      <c r="CN68" s="40"/>
      <c r="CO68" s="40"/>
      <c r="CP68" s="40"/>
      <c r="CQ68" s="106"/>
      <c r="CR68" s="88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90"/>
      <c r="DJ68" s="88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90"/>
      <c r="EB68" s="88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90"/>
      <c r="ET68" s="88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96"/>
    </row>
    <row r="69" spans="1:167" ht="12" customHeight="1">
      <c r="A69" s="31" t="s">
        <v>156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2"/>
      <c r="BZ69" s="54" t="s">
        <v>60</v>
      </c>
      <c r="CA69" s="55"/>
      <c r="CB69" s="55"/>
      <c r="CC69" s="55"/>
      <c r="CD69" s="55"/>
      <c r="CE69" s="55"/>
      <c r="CF69" s="55"/>
      <c r="CG69" s="51">
        <v>263</v>
      </c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83">
        <v>0</v>
      </c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>
        <v>0</v>
      </c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>
        <v>0</v>
      </c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>
        <f>CR69+DJ69+EB69</f>
        <v>0</v>
      </c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107"/>
    </row>
    <row r="70" spans="1:167" ht="15" customHeight="1" thickBot="1">
      <c r="A70" s="142" t="s">
        <v>68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3"/>
      <c r="BZ70" s="139" t="s">
        <v>196</v>
      </c>
      <c r="CA70" s="140"/>
      <c r="CB70" s="140"/>
      <c r="CC70" s="140"/>
      <c r="CD70" s="140"/>
      <c r="CE70" s="140"/>
      <c r="CF70" s="140"/>
      <c r="CG70" s="141">
        <v>290</v>
      </c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38">
        <v>0</v>
      </c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>
        <f>35416.11+2800</f>
        <v>38216.11</v>
      </c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>
        <v>0</v>
      </c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83">
        <f>CR70+DJ70+EB70</f>
        <v>38216.11</v>
      </c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107"/>
    </row>
    <row r="71" spans="96:167" ht="15" customHeight="1"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5" t="s">
        <v>164</v>
      </c>
    </row>
    <row r="72" spans="1:167" s="11" customFormat="1" ht="33" customHeight="1">
      <c r="A72" s="43" t="s">
        <v>136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 t="s">
        <v>137</v>
      </c>
      <c r="CA72" s="44"/>
      <c r="CB72" s="44"/>
      <c r="CC72" s="44"/>
      <c r="CD72" s="44"/>
      <c r="CE72" s="44"/>
      <c r="CF72" s="44"/>
      <c r="CG72" s="44" t="s">
        <v>174</v>
      </c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136" t="s">
        <v>175</v>
      </c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 t="s">
        <v>176</v>
      </c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 t="s">
        <v>2</v>
      </c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 t="s">
        <v>1</v>
      </c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7"/>
    </row>
    <row r="73" spans="1:167" s="12" customFormat="1" ht="12" customHeight="1" thickBot="1">
      <c r="A73" s="58">
        <v>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116">
        <v>2</v>
      </c>
      <c r="CA73" s="116"/>
      <c r="CB73" s="116"/>
      <c r="CC73" s="116"/>
      <c r="CD73" s="116"/>
      <c r="CE73" s="116"/>
      <c r="CF73" s="116"/>
      <c r="CG73" s="116">
        <v>3</v>
      </c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46">
        <v>4</v>
      </c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>
        <v>5</v>
      </c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>
        <v>6</v>
      </c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7">
        <v>7</v>
      </c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47"/>
      <c r="FI73" s="147"/>
      <c r="FJ73" s="147"/>
      <c r="FK73" s="148"/>
    </row>
    <row r="74" spans="1:167" ht="15" customHeight="1">
      <c r="A74" s="64" t="s">
        <v>64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5"/>
      <c r="BZ74" s="120" t="s">
        <v>62</v>
      </c>
      <c r="CA74" s="121"/>
      <c r="CB74" s="121"/>
      <c r="CC74" s="121"/>
      <c r="CD74" s="121"/>
      <c r="CE74" s="121"/>
      <c r="CF74" s="121"/>
      <c r="CG74" s="117">
        <v>270</v>
      </c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28">
        <f>CR75+CR77+CR78</f>
        <v>0</v>
      </c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>
        <f>DJ75+DJ77+DJ78</f>
        <v>1388379.77</v>
      </c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>
        <f>EB75+EB77+EB78</f>
        <v>0</v>
      </c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44">
        <f>CR74+DJ74+EB74</f>
        <v>1388379.77</v>
      </c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5"/>
    </row>
    <row r="75" spans="1:167" ht="12" customHeight="1">
      <c r="A75" s="52" t="s">
        <v>23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3"/>
      <c r="BZ75" s="97" t="s">
        <v>63</v>
      </c>
      <c r="CA75" s="98"/>
      <c r="CB75" s="98"/>
      <c r="CC75" s="98"/>
      <c r="CD75" s="98"/>
      <c r="CE75" s="98"/>
      <c r="CF75" s="99"/>
      <c r="CG75" s="102">
        <v>271</v>
      </c>
      <c r="CH75" s="103"/>
      <c r="CI75" s="103"/>
      <c r="CJ75" s="103"/>
      <c r="CK75" s="103"/>
      <c r="CL75" s="103"/>
      <c r="CM75" s="103"/>
      <c r="CN75" s="103"/>
      <c r="CO75" s="103"/>
      <c r="CP75" s="103"/>
      <c r="CQ75" s="104"/>
      <c r="CR75" s="85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7"/>
      <c r="DJ75" s="85">
        <v>471643.4</v>
      </c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7"/>
      <c r="EB75" s="85">
        <v>0</v>
      </c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7"/>
      <c r="ET75" s="85">
        <f>CR75+DJ75+EB75</f>
        <v>471643.4</v>
      </c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95"/>
    </row>
    <row r="76" spans="1:167" ht="12" customHeight="1">
      <c r="A76" s="69" t="s">
        <v>65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70"/>
      <c r="BZ76" s="100"/>
      <c r="CA76" s="78"/>
      <c r="CB76" s="78"/>
      <c r="CC76" s="78"/>
      <c r="CD76" s="78"/>
      <c r="CE76" s="78"/>
      <c r="CF76" s="101"/>
      <c r="CG76" s="105"/>
      <c r="CH76" s="40"/>
      <c r="CI76" s="40"/>
      <c r="CJ76" s="40"/>
      <c r="CK76" s="40"/>
      <c r="CL76" s="40"/>
      <c r="CM76" s="40"/>
      <c r="CN76" s="40"/>
      <c r="CO76" s="40"/>
      <c r="CP76" s="40"/>
      <c r="CQ76" s="106"/>
      <c r="CR76" s="88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90"/>
      <c r="DJ76" s="88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90"/>
      <c r="EB76" s="88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90"/>
      <c r="ET76" s="88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96"/>
    </row>
    <row r="77" spans="1:167" ht="15" customHeight="1">
      <c r="A77" s="31" t="s">
        <v>66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2"/>
      <c r="BZ77" s="54" t="s">
        <v>197</v>
      </c>
      <c r="CA77" s="55"/>
      <c r="CB77" s="55"/>
      <c r="CC77" s="55"/>
      <c r="CD77" s="55"/>
      <c r="CE77" s="55"/>
      <c r="CF77" s="55"/>
      <c r="CG77" s="51">
        <v>272</v>
      </c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>
        <f>796736.38+66865.79+53134.2</f>
        <v>916736.37</v>
      </c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>
        <f>CR77+DJ77+EB77</f>
        <v>916736.37</v>
      </c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107"/>
    </row>
    <row r="78" spans="1:167" ht="15" customHeight="1">
      <c r="A78" s="31" t="s">
        <v>67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2"/>
      <c r="BZ78" s="54" t="s">
        <v>198</v>
      </c>
      <c r="CA78" s="55"/>
      <c r="CB78" s="55"/>
      <c r="CC78" s="55"/>
      <c r="CD78" s="55"/>
      <c r="CE78" s="55"/>
      <c r="CF78" s="55"/>
      <c r="CG78" s="51">
        <v>273</v>
      </c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83">
        <v>0</v>
      </c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>
        <v>0</v>
      </c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>
        <v>0</v>
      </c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>
        <f aca="true" t="shared" si="2" ref="ET78:ET84">CR78+DJ78+EB78</f>
        <v>0</v>
      </c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107"/>
    </row>
    <row r="79" spans="1:167" ht="15" customHeight="1">
      <c r="A79" s="64" t="s">
        <v>160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5"/>
      <c r="BZ79" s="54" t="s">
        <v>69</v>
      </c>
      <c r="CA79" s="55"/>
      <c r="CB79" s="55"/>
      <c r="CC79" s="55"/>
      <c r="CD79" s="55"/>
      <c r="CE79" s="55"/>
      <c r="CF79" s="55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83">
        <v>0</v>
      </c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>
        <v>0</v>
      </c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>
        <v>0</v>
      </c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>
        <f t="shared" si="2"/>
        <v>0</v>
      </c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107"/>
    </row>
    <row r="80" spans="1:167" ht="15" customHeight="1">
      <c r="A80" s="33" t="s">
        <v>200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66"/>
      <c r="BZ80" s="54" t="s">
        <v>199</v>
      </c>
      <c r="CA80" s="55"/>
      <c r="CB80" s="55"/>
      <c r="CC80" s="55"/>
      <c r="CD80" s="55"/>
      <c r="CE80" s="55"/>
      <c r="CF80" s="55"/>
      <c r="CG80" s="1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84">
        <f>CR83+CR107</f>
        <v>55388.96999999999</v>
      </c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>
        <f>DJ83+DJ107</f>
        <v>-1988049.1099999994</v>
      </c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>
        <v>0</v>
      </c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>
        <f>ET83+ET107</f>
        <v>-1932660.1399999997</v>
      </c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</row>
    <row r="81" spans="1:167" ht="15" customHeight="1">
      <c r="A81" s="64" t="s">
        <v>142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5"/>
      <c r="BZ81" s="54" t="s">
        <v>201</v>
      </c>
      <c r="CA81" s="55"/>
      <c r="CB81" s="55"/>
      <c r="CC81" s="55"/>
      <c r="CD81" s="55"/>
      <c r="CE81" s="55"/>
      <c r="CF81" s="55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84">
        <f>CR14-CR40</f>
        <v>55388.97</v>
      </c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>
        <f>DJ14-DJ40</f>
        <v>-1988049.1099999994</v>
      </c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>
        <v>0</v>
      </c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>
        <f>ET14-ET40</f>
        <v>-1932660.1399999997</v>
      </c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</row>
    <row r="82" spans="1:167" ht="15" customHeight="1">
      <c r="A82" s="64" t="s">
        <v>71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5"/>
      <c r="BZ82" s="54" t="s">
        <v>202</v>
      </c>
      <c r="CA82" s="55"/>
      <c r="CB82" s="55"/>
      <c r="CC82" s="55"/>
      <c r="CD82" s="55"/>
      <c r="CE82" s="55"/>
      <c r="CF82" s="55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83">
        <v>0</v>
      </c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>
        <v>0</v>
      </c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>
        <v>0</v>
      </c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>
        <f t="shared" si="2"/>
        <v>0</v>
      </c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107"/>
    </row>
    <row r="83" spans="1:167" ht="15" customHeight="1">
      <c r="A83" s="67" t="s">
        <v>235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8"/>
      <c r="BZ83" s="54" t="s">
        <v>70</v>
      </c>
      <c r="CA83" s="55"/>
      <c r="CB83" s="55"/>
      <c r="CC83" s="55"/>
      <c r="CD83" s="55"/>
      <c r="CE83" s="55"/>
      <c r="CF83" s="55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84">
        <f>CR84+CR88+CR92+CR96+CR100</f>
        <v>0</v>
      </c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>
        <f>DJ84+DJ88+DJ92+DJ96+DJ100</f>
        <v>96200.74999999988</v>
      </c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>
        <f>EB84+EB88+EB92+EB96+EB100</f>
        <v>0</v>
      </c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>
        <f t="shared" si="2"/>
        <v>96200.74999999988</v>
      </c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108"/>
    </row>
    <row r="84" spans="1:167" ht="15" customHeight="1">
      <c r="A84" s="60" t="s">
        <v>161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1"/>
      <c r="BZ84" s="54" t="s">
        <v>83</v>
      </c>
      <c r="CA84" s="55"/>
      <c r="CB84" s="55"/>
      <c r="CC84" s="55"/>
      <c r="CD84" s="55"/>
      <c r="CE84" s="55"/>
      <c r="CF84" s="55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84">
        <f>CR85-CR87</f>
        <v>0</v>
      </c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>
        <f>DJ85-DJ87</f>
        <v>-379343.4</v>
      </c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>
        <f>EB85-EB87</f>
        <v>0</v>
      </c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>
        <f t="shared" si="2"/>
        <v>-379343.4</v>
      </c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108"/>
    </row>
    <row r="85" spans="1:167" ht="12" customHeight="1">
      <c r="A85" s="62" t="s">
        <v>23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3"/>
      <c r="BZ85" s="97" t="s">
        <v>84</v>
      </c>
      <c r="CA85" s="98"/>
      <c r="CB85" s="98"/>
      <c r="CC85" s="98"/>
      <c r="CD85" s="98"/>
      <c r="CE85" s="98"/>
      <c r="CF85" s="99"/>
      <c r="CG85" s="102">
        <v>310</v>
      </c>
      <c r="CH85" s="103"/>
      <c r="CI85" s="103"/>
      <c r="CJ85" s="103"/>
      <c r="CK85" s="103"/>
      <c r="CL85" s="103"/>
      <c r="CM85" s="103"/>
      <c r="CN85" s="103"/>
      <c r="CO85" s="103"/>
      <c r="CP85" s="103"/>
      <c r="CQ85" s="104"/>
      <c r="CR85" s="85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7"/>
      <c r="DJ85" s="85">
        <f>92300*2</f>
        <v>184600</v>
      </c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7"/>
      <c r="EB85" s="85">
        <v>0</v>
      </c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7"/>
      <c r="ET85" s="85">
        <f>CR85+DJ85+EB85</f>
        <v>184600</v>
      </c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95"/>
    </row>
    <row r="86" spans="1:167" ht="12" customHeight="1">
      <c r="A86" s="45" t="s">
        <v>73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6"/>
      <c r="BZ86" s="100"/>
      <c r="CA86" s="78"/>
      <c r="CB86" s="78"/>
      <c r="CC86" s="78"/>
      <c r="CD86" s="78"/>
      <c r="CE86" s="78"/>
      <c r="CF86" s="101"/>
      <c r="CG86" s="105"/>
      <c r="CH86" s="40"/>
      <c r="CI86" s="40"/>
      <c r="CJ86" s="40"/>
      <c r="CK86" s="40"/>
      <c r="CL86" s="40"/>
      <c r="CM86" s="40"/>
      <c r="CN86" s="40"/>
      <c r="CO86" s="40"/>
      <c r="CP86" s="40"/>
      <c r="CQ86" s="106"/>
      <c r="CR86" s="88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90"/>
      <c r="DJ86" s="88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90"/>
      <c r="EB86" s="88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90"/>
      <c r="ET86" s="88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96"/>
    </row>
    <row r="87" spans="1:167" ht="15" customHeight="1">
      <c r="A87" s="47" t="s">
        <v>74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8"/>
      <c r="BZ87" s="54" t="s">
        <v>85</v>
      </c>
      <c r="CA87" s="55"/>
      <c r="CB87" s="55"/>
      <c r="CC87" s="55"/>
      <c r="CD87" s="55"/>
      <c r="CE87" s="55"/>
      <c r="CF87" s="55"/>
      <c r="CG87" s="51">
        <v>410</v>
      </c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>
        <f>471643.4+92300</f>
        <v>563943.4</v>
      </c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>
        <v>0</v>
      </c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>
        <f>CR87+DJ87+EB87</f>
        <v>563943.4</v>
      </c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107"/>
    </row>
    <row r="88" spans="1:167" ht="15" customHeight="1">
      <c r="A88" s="60" t="s">
        <v>75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1"/>
      <c r="BZ88" s="54" t="s">
        <v>86</v>
      </c>
      <c r="CA88" s="55"/>
      <c r="CB88" s="55"/>
      <c r="CC88" s="55"/>
      <c r="CD88" s="55"/>
      <c r="CE88" s="55"/>
      <c r="CF88" s="55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84">
        <f>CR89+CR91</f>
        <v>0</v>
      </c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>
        <f>DJ89+DJ91</f>
        <v>0</v>
      </c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>
        <f>EB89+EB91</f>
        <v>0</v>
      </c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>
        <f>CR88+DJ88+EB88</f>
        <v>0</v>
      </c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108"/>
    </row>
    <row r="89" spans="1:167" ht="12" customHeight="1">
      <c r="A89" s="62" t="s">
        <v>23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3"/>
      <c r="BZ89" s="97" t="s">
        <v>87</v>
      </c>
      <c r="CA89" s="98"/>
      <c r="CB89" s="98"/>
      <c r="CC89" s="98"/>
      <c r="CD89" s="98"/>
      <c r="CE89" s="98"/>
      <c r="CF89" s="99"/>
      <c r="CG89" s="102">
        <v>320</v>
      </c>
      <c r="CH89" s="103"/>
      <c r="CI89" s="103"/>
      <c r="CJ89" s="103"/>
      <c r="CK89" s="103"/>
      <c r="CL89" s="103"/>
      <c r="CM89" s="103"/>
      <c r="CN89" s="103"/>
      <c r="CO89" s="103"/>
      <c r="CP89" s="103"/>
      <c r="CQ89" s="104"/>
      <c r="CR89" s="85">
        <v>0</v>
      </c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7"/>
      <c r="DJ89" s="85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7"/>
      <c r="EB89" s="85">
        <v>0</v>
      </c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7"/>
      <c r="ET89" s="85">
        <f>CR89+DJ89+EB89</f>
        <v>0</v>
      </c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95"/>
    </row>
    <row r="90" spans="1:167" ht="12" customHeight="1">
      <c r="A90" s="45" t="s">
        <v>76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6"/>
      <c r="BZ90" s="100"/>
      <c r="CA90" s="78"/>
      <c r="CB90" s="78"/>
      <c r="CC90" s="78"/>
      <c r="CD90" s="78"/>
      <c r="CE90" s="78"/>
      <c r="CF90" s="101"/>
      <c r="CG90" s="105"/>
      <c r="CH90" s="40"/>
      <c r="CI90" s="40"/>
      <c r="CJ90" s="40"/>
      <c r="CK90" s="40"/>
      <c r="CL90" s="40"/>
      <c r="CM90" s="40"/>
      <c r="CN90" s="40"/>
      <c r="CO90" s="40"/>
      <c r="CP90" s="40"/>
      <c r="CQ90" s="106"/>
      <c r="CR90" s="88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90"/>
      <c r="DJ90" s="88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90"/>
      <c r="EB90" s="88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90"/>
      <c r="ET90" s="88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96"/>
    </row>
    <row r="91" spans="1:167" ht="15" customHeight="1">
      <c r="A91" s="47" t="s">
        <v>77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8"/>
      <c r="BZ91" s="54" t="s">
        <v>88</v>
      </c>
      <c r="CA91" s="55"/>
      <c r="CB91" s="55"/>
      <c r="CC91" s="55"/>
      <c r="CD91" s="55"/>
      <c r="CE91" s="55"/>
      <c r="CF91" s="55"/>
      <c r="CG91" s="51">
        <v>420</v>
      </c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83">
        <v>0</v>
      </c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>
        <v>0</v>
      </c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>
        <v>0</v>
      </c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>
        <f>CR91+DJ91+EB91</f>
        <v>0</v>
      </c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107"/>
    </row>
    <row r="92" spans="1:167" ht="15" customHeight="1">
      <c r="A92" s="60" t="s">
        <v>72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1"/>
      <c r="BZ92" s="54" t="s">
        <v>89</v>
      </c>
      <c r="CA92" s="55"/>
      <c r="CB92" s="55"/>
      <c r="CC92" s="55"/>
      <c r="CD92" s="55"/>
      <c r="CE92" s="55"/>
      <c r="CF92" s="55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84">
        <f>CR93+CR95</f>
        <v>0</v>
      </c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>
        <f>DJ93+DJ95</f>
        <v>402169.35</v>
      </c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>
        <f>EB93+EB95</f>
        <v>0</v>
      </c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>
        <f>CR92+DJ92+EB92</f>
        <v>402169.35</v>
      </c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108"/>
    </row>
    <row r="93" spans="1:167" ht="12" customHeight="1">
      <c r="A93" s="62" t="s">
        <v>23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3"/>
      <c r="BZ93" s="97" t="s">
        <v>90</v>
      </c>
      <c r="CA93" s="98"/>
      <c r="CB93" s="98"/>
      <c r="CC93" s="98"/>
      <c r="CD93" s="98"/>
      <c r="CE93" s="98"/>
      <c r="CF93" s="99"/>
      <c r="CG93" s="102">
        <v>330</v>
      </c>
      <c r="CH93" s="103"/>
      <c r="CI93" s="103"/>
      <c r="CJ93" s="103"/>
      <c r="CK93" s="103"/>
      <c r="CL93" s="103"/>
      <c r="CM93" s="103"/>
      <c r="CN93" s="103"/>
      <c r="CO93" s="103"/>
      <c r="CP93" s="103"/>
      <c r="CQ93" s="104"/>
      <c r="CR93" s="85">
        <v>0</v>
      </c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7"/>
      <c r="DJ93" s="85">
        <v>402169.35</v>
      </c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7"/>
      <c r="EB93" s="85">
        <v>0</v>
      </c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7"/>
      <c r="ET93" s="85">
        <f>CR93+DJ93+EB93</f>
        <v>402169.35</v>
      </c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95"/>
    </row>
    <row r="94" spans="1:167" ht="12" customHeight="1">
      <c r="A94" s="45" t="s">
        <v>78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6"/>
      <c r="BZ94" s="100"/>
      <c r="CA94" s="78"/>
      <c r="CB94" s="78"/>
      <c r="CC94" s="78"/>
      <c r="CD94" s="78"/>
      <c r="CE94" s="78"/>
      <c r="CF94" s="101"/>
      <c r="CG94" s="105"/>
      <c r="CH94" s="40"/>
      <c r="CI94" s="40"/>
      <c r="CJ94" s="40"/>
      <c r="CK94" s="40"/>
      <c r="CL94" s="40"/>
      <c r="CM94" s="40"/>
      <c r="CN94" s="40"/>
      <c r="CO94" s="40"/>
      <c r="CP94" s="40"/>
      <c r="CQ94" s="106"/>
      <c r="CR94" s="88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90"/>
      <c r="DJ94" s="88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90"/>
      <c r="EB94" s="88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90"/>
      <c r="ET94" s="88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96"/>
    </row>
    <row r="95" spans="1:167" ht="15" customHeight="1">
      <c r="A95" s="47" t="s">
        <v>79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8"/>
      <c r="BZ95" s="54" t="s">
        <v>91</v>
      </c>
      <c r="CA95" s="55"/>
      <c r="CB95" s="55"/>
      <c r="CC95" s="55"/>
      <c r="CD95" s="55"/>
      <c r="CE95" s="55"/>
      <c r="CF95" s="55"/>
      <c r="CG95" s="51">
        <v>430</v>
      </c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83">
        <v>0</v>
      </c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>
        <v>0</v>
      </c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>
        <v>0</v>
      </c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>
        <f>CR95+DJ95+EB95</f>
        <v>0</v>
      </c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107"/>
    </row>
    <row r="96" spans="1:167" ht="15" customHeight="1">
      <c r="A96" s="60" t="s">
        <v>80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1"/>
      <c r="BZ96" s="54" t="s">
        <v>92</v>
      </c>
      <c r="CA96" s="55"/>
      <c r="CB96" s="55"/>
      <c r="CC96" s="55"/>
      <c r="CD96" s="55"/>
      <c r="CE96" s="55"/>
      <c r="CF96" s="55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84">
        <f>CR97-CR99</f>
        <v>0</v>
      </c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>
        <f>DJ97-DJ99</f>
        <v>73374.79999999993</v>
      </c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>
        <f>EB97-EB99</f>
        <v>0</v>
      </c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>
        <f>CR96+DJ96+EB96</f>
        <v>73374.79999999993</v>
      </c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108"/>
    </row>
    <row r="97" spans="1:167" ht="12" customHeight="1">
      <c r="A97" s="62" t="s">
        <v>23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3"/>
      <c r="BZ97" s="97" t="s">
        <v>93</v>
      </c>
      <c r="CA97" s="98"/>
      <c r="CB97" s="98"/>
      <c r="CC97" s="98"/>
      <c r="CD97" s="98"/>
      <c r="CE97" s="98"/>
      <c r="CF97" s="99"/>
      <c r="CG97" s="102">
        <v>340</v>
      </c>
      <c r="CH97" s="103"/>
      <c r="CI97" s="103"/>
      <c r="CJ97" s="103"/>
      <c r="CK97" s="103"/>
      <c r="CL97" s="103"/>
      <c r="CM97" s="103"/>
      <c r="CN97" s="103"/>
      <c r="CO97" s="103"/>
      <c r="CP97" s="103"/>
      <c r="CQ97" s="104"/>
      <c r="CR97" s="85">
        <v>53134.2</v>
      </c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7"/>
      <c r="DJ97" s="85">
        <f>923783.1-53134.2+66865.79+53134.2-537.72</f>
        <v>990111.17</v>
      </c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7"/>
      <c r="EB97" s="85">
        <v>0</v>
      </c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7"/>
      <c r="ET97" s="85">
        <f>CR97+DJ97+EB97</f>
        <v>1043245.37</v>
      </c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95"/>
    </row>
    <row r="98" spans="1:167" ht="12" customHeight="1">
      <c r="A98" s="45" t="s">
        <v>81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6"/>
      <c r="BZ98" s="100"/>
      <c r="CA98" s="78"/>
      <c r="CB98" s="78"/>
      <c r="CC98" s="78"/>
      <c r="CD98" s="78"/>
      <c r="CE98" s="78"/>
      <c r="CF98" s="101"/>
      <c r="CG98" s="105"/>
      <c r="CH98" s="40"/>
      <c r="CI98" s="40"/>
      <c r="CJ98" s="40"/>
      <c r="CK98" s="40"/>
      <c r="CL98" s="40"/>
      <c r="CM98" s="40"/>
      <c r="CN98" s="40"/>
      <c r="CO98" s="40"/>
      <c r="CP98" s="40"/>
      <c r="CQ98" s="106"/>
      <c r="CR98" s="88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90"/>
      <c r="DJ98" s="88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90"/>
      <c r="EB98" s="88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90"/>
      <c r="ET98" s="88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96"/>
    </row>
    <row r="99" spans="1:167" ht="15" customHeight="1">
      <c r="A99" s="47" t="s">
        <v>82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8"/>
      <c r="BZ99" s="54" t="s">
        <v>94</v>
      </c>
      <c r="CA99" s="55"/>
      <c r="CB99" s="55"/>
      <c r="CC99" s="55"/>
      <c r="CD99" s="55"/>
      <c r="CE99" s="55"/>
      <c r="CF99" s="55"/>
      <c r="CG99" s="51">
        <v>440</v>
      </c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83">
        <v>53134.2</v>
      </c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>
        <f>850408.3-53134.2+66865.79+53134.2-537.72</f>
        <v>916736.3700000001</v>
      </c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>
        <v>0</v>
      </c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>
        <f>CR99+DJ99+EB99</f>
        <v>969870.5700000001</v>
      </c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3"/>
      <c r="FK99" s="107"/>
    </row>
    <row r="100" spans="1:167" ht="15" customHeight="1">
      <c r="A100" s="60" t="s">
        <v>203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1"/>
      <c r="BZ100" s="54" t="s">
        <v>204</v>
      </c>
      <c r="CA100" s="55"/>
      <c r="CB100" s="55"/>
      <c r="CC100" s="55"/>
      <c r="CD100" s="55"/>
      <c r="CE100" s="55"/>
      <c r="CF100" s="55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84">
        <f>CR101-CR103</f>
        <v>0</v>
      </c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>
        <f>DJ101-DJ103</f>
        <v>0</v>
      </c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>
        <f>EB101-EB103</f>
        <v>0</v>
      </c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>
        <f>CR100+DJ100+EB100</f>
        <v>0</v>
      </c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108"/>
    </row>
    <row r="101" spans="1:167" ht="12" customHeight="1">
      <c r="A101" s="62" t="s">
        <v>23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3"/>
      <c r="BZ101" s="97" t="s">
        <v>207</v>
      </c>
      <c r="CA101" s="98"/>
      <c r="CB101" s="98"/>
      <c r="CC101" s="98"/>
      <c r="CD101" s="98"/>
      <c r="CE101" s="98"/>
      <c r="CF101" s="99"/>
      <c r="CG101" s="102" t="s">
        <v>209</v>
      </c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4"/>
      <c r="CR101" s="85">
        <v>0</v>
      </c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7"/>
      <c r="DJ101" s="85">
        <v>0</v>
      </c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7"/>
      <c r="EB101" s="85">
        <v>0</v>
      </c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7"/>
      <c r="ET101" s="85">
        <f>CR101+DJ101+EB101</f>
        <v>0</v>
      </c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95"/>
    </row>
    <row r="102" spans="1:167" ht="12" customHeight="1">
      <c r="A102" s="45" t="s">
        <v>205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6"/>
      <c r="BZ102" s="100"/>
      <c r="CA102" s="78"/>
      <c r="CB102" s="78"/>
      <c r="CC102" s="78"/>
      <c r="CD102" s="78"/>
      <c r="CE102" s="78"/>
      <c r="CF102" s="101"/>
      <c r="CG102" s="105"/>
      <c r="CH102" s="40"/>
      <c r="CI102" s="40"/>
      <c r="CJ102" s="40"/>
      <c r="CK102" s="40"/>
      <c r="CL102" s="40"/>
      <c r="CM102" s="40"/>
      <c r="CN102" s="40"/>
      <c r="CO102" s="40"/>
      <c r="CP102" s="40"/>
      <c r="CQ102" s="106"/>
      <c r="CR102" s="88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90"/>
      <c r="DJ102" s="88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90"/>
      <c r="EB102" s="88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90"/>
      <c r="ET102" s="88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96"/>
    </row>
    <row r="103" spans="1:167" ht="15" customHeight="1">
      <c r="A103" s="47" t="s">
        <v>206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8"/>
      <c r="BZ103" s="54" t="s">
        <v>208</v>
      </c>
      <c r="CA103" s="55"/>
      <c r="CB103" s="55"/>
      <c r="CC103" s="55"/>
      <c r="CD103" s="55"/>
      <c r="CE103" s="55"/>
      <c r="CF103" s="55"/>
      <c r="CG103" s="51" t="s">
        <v>209</v>
      </c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83">
        <v>0</v>
      </c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>
        <v>0</v>
      </c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>
        <v>0</v>
      </c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>
        <f>CR103+DJ103+EB103</f>
        <v>0</v>
      </c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  <c r="FI103" s="83"/>
      <c r="FJ103" s="83"/>
      <c r="FK103" s="107"/>
    </row>
    <row r="104" spans="96:167" ht="15" customHeight="1"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8"/>
      <c r="FK104" s="15" t="s">
        <v>165</v>
      </c>
    </row>
    <row r="105" spans="1:167" s="11" customFormat="1" ht="33" customHeight="1">
      <c r="A105" s="43" t="s">
        <v>136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 t="s">
        <v>137</v>
      </c>
      <c r="CA105" s="44"/>
      <c r="CB105" s="44"/>
      <c r="CC105" s="44"/>
      <c r="CD105" s="44"/>
      <c r="CE105" s="44"/>
      <c r="CF105" s="44"/>
      <c r="CG105" s="44" t="s">
        <v>174</v>
      </c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136" t="s">
        <v>175</v>
      </c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 t="s">
        <v>176</v>
      </c>
      <c r="DK105" s="136"/>
      <c r="DL105" s="136"/>
      <c r="DM105" s="136"/>
      <c r="DN105" s="136"/>
      <c r="DO105" s="136"/>
      <c r="DP105" s="136"/>
      <c r="DQ105" s="136"/>
      <c r="DR105" s="136"/>
      <c r="DS105" s="136"/>
      <c r="DT105" s="136"/>
      <c r="DU105" s="136"/>
      <c r="DV105" s="136"/>
      <c r="DW105" s="136"/>
      <c r="DX105" s="136"/>
      <c r="DY105" s="136"/>
      <c r="DZ105" s="136"/>
      <c r="EA105" s="136"/>
      <c r="EB105" s="136" t="s">
        <v>2</v>
      </c>
      <c r="EC105" s="136"/>
      <c r="ED105" s="136"/>
      <c r="EE105" s="136"/>
      <c r="EF105" s="136"/>
      <c r="EG105" s="136"/>
      <c r="EH105" s="136"/>
      <c r="EI105" s="136"/>
      <c r="EJ105" s="136"/>
      <c r="EK105" s="136"/>
      <c r="EL105" s="136"/>
      <c r="EM105" s="136"/>
      <c r="EN105" s="136"/>
      <c r="EO105" s="136"/>
      <c r="EP105" s="136"/>
      <c r="EQ105" s="136"/>
      <c r="ER105" s="136"/>
      <c r="ES105" s="136"/>
      <c r="ET105" s="136" t="s">
        <v>1</v>
      </c>
      <c r="EU105" s="136"/>
      <c r="EV105" s="136"/>
      <c r="EW105" s="136"/>
      <c r="EX105" s="136"/>
      <c r="EY105" s="136"/>
      <c r="EZ105" s="136"/>
      <c r="FA105" s="136"/>
      <c r="FB105" s="136"/>
      <c r="FC105" s="136"/>
      <c r="FD105" s="136"/>
      <c r="FE105" s="136"/>
      <c r="FF105" s="136"/>
      <c r="FG105" s="136"/>
      <c r="FH105" s="136"/>
      <c r="FI105" s="136"/>
      <c r="FJ105" s="136"/>
      <c r="FK105" s="137"/>
    </row>
    <row r="106" spans="1:167" s="12" customFormat="1" ht="12" customHeight="1" thickBot="1">
      <c r="A106" s="58">
        <v>1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116">
        <v>2</v>
      </c>
      <c r="CA106" s="116"/>
      <c r="CB106" s="116"/>
      <c r="CC106" s="116"/>
      <c r="CD106" s="116"/>
      <c r="CE106" s="116"/>
      <c r="CF106" s="116"/>
      <c r="CG106" s="116">
        <v>3</v>
      </c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46">
        <v>4</v>
      </c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6"/>
      <c r="DF106" s="146"/>
      <c r="DG106" s="146"/>
      <c r="DH106" s="146"/>
      <c r="DI106" s="146"/>
      <c r="DJ106" s="146">
        <v>5</v>
      </c>
      <c r="DK106" s="146"/>
      <c r="DL106" s="146"/>
      <c r="DM106" s="146"/>
      <c r="DN106" s="146"/>
      <c r="DO106" s="146"/>
      <c r="DP106" s="146"/>
      <c r="DQ106" s="14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>
        <v>6</v>
      </c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>
        <v>7</v>
      </c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58"/>
    </row>
    <row r="107" spans="1:167" ht="15" customHeight="1">
      <c r="A107" s="56" t="s">
        <v>98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7"/>
      <c r="BZ107" s="120" t="s">
        <v>95</v>
      </c>
      <c r="CA107" s="121"/>
      <c r="CB107" s="121"/>
      <c r="CC107" s="121"/>
      <c r="CD107" s="121"/>
      <c r="CE107" s="121"/>
      <c r="CF107" s="121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1">
        <f>CR108-CR136</f>
        <v>55388.96999999999</v>
      </c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>
        <f>DJ108-DJ136</f>
        <v>-2084249.8599999994</v>
      </c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>
        <f>EB108-EB136</f>
        <v>0</v>
      </c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>
        <f>CR107+DJ107+EB107</f>
        <v>-2028860.8899999994</v>
      </c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2"/>
    </row>
    <row r="108" spans="1:167" ht="23.25" customHeight="1">
      <c r="A108" s="152" t="s">
        <v>236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3"/>
      <c r="BZ108" s="54" t="s">
        <v>101</v>
      </c>
      <c r="CA108" s="55"/>
      <c r="CB108" s="55"/>
      <c r="CC108" s="55"/>
      <c r="CD108" s="55"/>
      <c r="CE108" s="55"/>
      <c r="CF108" s="55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84">
        <f>CR109+CR113+CR117+CR121+CR125+CR129</f>
        <v>0</v>
      </c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>
        <f>DJ109+DJ113+DJ117+DJ121+DJ125+DJ129</f>
        <v>-1871115.6599999983</v>
      </c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>
        <f>EB109+EB113+EB117+EB121+EB125+EB129</f>
        <v>0</v>
      </c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156">
        <f>CR108+DJ108+EB108</f>
        <v>-1871115.6599999983</v>
      </c>
      <c r="EU108" s="156"/>
      <c r="EV108" s="156"/>
      <c r="EW108" s="156"/>
      <c r="EX108" s="156"/>
      <c r="EY108" s="156"/>
      <c r="EZ108" s="156"/>
      <c r="FA108" s="156"/>
      <c r="FB108" s="156"/>
      <c r="FC108" s="156"/>
      <c r="FD108" s="156"/>
      <c r="FE108" s="156"/>
      <c r="FF108" s="156"/>
      <c r="FG108" s="156"/>
      <c r="FH108" s="156"/>
      <c r="FI108" s="156"/>
      <c r="FJ108" s="156"/>
      <c r="FK108" s="157"/>
    </row>
    <row r="109" spans="1:167" ht="15" customHeight="1">
      <c r="A109" s="36" t="s">
        <v>210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7"/>
      <c r="BZ109" s="54" t="s">
        <v>102</v>
      </c>
      <c r="CA109" s="55"/>
      <c r="CB109" s="55"/>
      <c r="CC109" s="55"/>
      <c r="CD109" s="55"/>
      <c r="CE109" s="55"/>
      <c r="CF109" s="55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84">
        <f>CR110-CR112</f>
        <v>0</v>
      </c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>
        <f>DJ110-DJ112</f>
        <v>0</v>
      </c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>
        <f>EB110-EB112</f>
        <v>0</v>
      </c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156">
        <f>CR109+DJ109+EB109</f>
        <v>0</v>
      </c>
      <c r="EU109" s="156"/>
      <c r="EV109" s="156"/>
      <c r="EW109" s="156"/>
      <c r="EX109" s="156"/>
      <c r="EY109" s="156"/>
      <c r="EZ109" s="156"/>
      <c r="FA109" s="156"/>
      <c r="FB109" s="156"/>
      <c r="FC109" s="156"/>
      <c r="FD109" s="156"/>
      <c r="FE109" s="156"/>
      <c r="FF109" s="156"/>
      <c r="FG109" s="156"/>
      <c r="FH109" s="156"/>
      <c r="FI109" s="156"/>
      <c r="FJ109" s="156"/>
      <c r="FK109" s="157"/>
    </row>
    <row r="110" spans="1:167" ht="12" customHeight="1">
      <c r="A110" s="49" t="s">
        <v>23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50"/>
      <c r="BZ110" s="97" t="s">
        <v>103</v>
      </c>
      <c r="CA110" s="98"/>
      <c r="CB110" s="98"/>
      <c r="CC110" s="98"/>
      <c r="CD110" s="98"/>
      <c r="CE110" s="98"/>
      <c r="CF110" s="99"/>
      <c r="CG110" s="102">
        <v>510</v>
      </c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4"/>
      <c r="CR110" s="85">
        <v>91268.97</v>
      </c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7"/>
      <c r="DJ110" s="85">
        <f>13363359.65-91268.97</f>
        <v>13272090.68</v>
      </c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7"/>
      <c r="EB110" s="85">
        <v>0</v>
      </c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7"/>
      <c r="ET110" s="85">
        <f>CR110+DJ110+EB110</f>
        <v>13363359.65</v>
      </c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95"/>
    </row>
    <row r="111" spans="1:167" ht="12" customHeight="1">
      <c r="A111" s="38" t="s">
        <v>211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9"/>
      <c r="BZ111" s="100"/>
      <c r="CA111" s="78"/>
      <c r="CB111" s="78"/>
      <c r="CC111" s="78"/>
      <c r="CD111" s="78"/>
      <c r="CE111" s="78"/>
      <c r="CF111" s="101"/>
      <c r="CG111" s="105"/>
      <c r="CH111" s="40"/>
      <c r="CI111" s="40"/>
      <c r="CJ111" s="40"/>
      <c r="CK111" s="40"/>
      <c r="CL111" s="40"/>
      <c r="CM111" s="40"/>
      <c r="CN111" s="40"/>
      <c r="CO111" s="40"/>
      <c r="CP111" s="40"/>
      <c r="CQ111" s="106"/>
      <c r="CR111" s="88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90"/>
      <c r="DJ111" s="88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90"/>
      <c r="EB111" s="88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90"/>
      <c r="ET111" s="88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96"/>
    </row>
    <row r="112" spans="1:167" ht="15" customHeight="1">
      <c r="A112" s="34" t="s">
        <v>212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5"/>
      <c r="BZ112" s="54" t="s">
        <v>104</v>
      </c>
      <c r="CA112" s="55"/>
      <c r="CB112" s="55"/>
      <c r="CC112" s="55"/>
      <c r="CD112" s="55"/>
      <c r="CE112" s="55"/>
      <c r="CF112" s="55"/>
      <c r="CG112" s="51">
        <v>610</v>
      </c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83">
        <v>91268.97</v>
      </c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>
        <v>13272090.68</v>
      </c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>
        <v>0</v>
      </c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154">
        <f>CR112+DJ112+EB112</f>
        <v>13363359.65</v>
      </c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4"/>
      <c r="FK112" s="155"/>
    </row>
    <row r="113" spans="1:167" ht="15" customHeight="1">
      <c r="A113" s="36" t="s">
        <v>213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7"/>
      <c r="BZ113" s="54" t="s">
        <v>105</v>
      </c>
      <c r="CA113" s="55"/>
      <c r="CB113" s="55"/>
      <c r="CC113" s="55"/>
      <c r="CD113" s="55"/>
      <c r="CE113" s="55"/>
      <c r="CF113" s="55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84">
        <f>CR114-CR116</f>
        <v>0</v>
      </c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>
        <f>DJ114-DJ116</f>
        <v>0</v>
      </c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>
        <f>EB114-EB116</f>
        <v>0</v>
      </c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156">
        <f>CR113+DJ113+EB113</f>
        <v>0</v>
      </c>
      <c r="EU113" s="156"/>
      <c r="EV113" s="156"/>
      <c r="EW113" s="156"/>
      <c r="EX113" s="156"/>
      <c r="EY113" s="156"/>
      <c r="EZ113" s="156"/>
      <c r="FA113" s="156"/>
      <c r="FB113" s="156"/>
      <c r="FC113" s="156"/>
      <c r="FD113" s="156"/>
      <c r="FE113" s="156"/>
      <c r="FF113" s="156"/>
      <c r="FG113" s="156"/>
      <c r="FH113" s="156"/>
      <c r="FI113" s="156"/>
      <c r="FJ113" s="156"/>
      <c r="FK113" s="157"/>
    </row>
    <row r="114" spans="1:167" ht="12" customHeight="1">
      <c r="A114" s="49" t="s">
        <v>23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50"/>
      <c r="BZ114" s="97" t="s">
        <v>106</v>
      </c>
      <c r="CA114" s="98"/>
      <c r="CB114" s="98"/>
      <c r="CC114" s="98"/>
      <c r="CD114" s="98"/>
      <c r="CE114" s="98"/>
      <c r="CF114" s="99"/>
      <c r="CG114" s="102">
        <v>520</v>
      </c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4"/>
      <c r="CR114" s="85">
        <v>0</v>
      </c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7"/>
      <c r="DJ114" s="85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7"/>
      <c r="EB114" s="85">
        <v>0</v>
      </c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7"/>
      <c r="ET114" s="85">
        <f>CR114+DJ114+EB114</f>
        <v>0</v>
      </c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95"/>
    </row>
    <row r="115" spans="1:167" ht="12" customHeight="1">
      <c r="A115" s="45" t="s">
        <v>214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6"/>
      <c r="BZ115" s="100"/>
      <c r="CA115" s="78"/>
      <c r="CB115" s="78"/>
      <c r="CC115" s="78"/>
      <c r="CD115" s="78"/>
      <c r="CE115" s="78"/>
      <c r="CF115" s="101"/>
      <c r="CG115" s="105"/>
      <c r="CH115" s="40"/>
      <c r="CI115" s="40"/>
      <c r="CJ115" s="40"/>
      <c r="CK115" s="40"/>
      <c r="CL115" s="40"/>
      <c r="CM115" s="40"/>
      <c r="CN115" s="40"/>
      <c r="CO115" s="40"/>
      <c r="CP115" s="40"/>
      <c r="CQ115" s="106"/>
      <c r="CR115" s="88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90"/>
      <c r="DJ115" s="88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90"/>
      <c r="EB115" s="88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90"/>
      <c r="ET115" s="88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96"/>
    </row>
    <row r="116" spans="1:167" ht="15" customHeight="1">
      <c r="A116" s="47" t="s">
        <v>215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8"/>
      <c r="BZ116" s="54" t="s">
        <v>107</v>
      </c>
      <c r="CA116" s="55"/>
      <c r="CB116" s="55"/>
      <c r="CC116" s="55"/>
      <c r="CD116" s="55"/>
      <c r="CE116" s="55"/>
      <c r="CF116" s="55"/>
      <c r="CG116" s="51">
        <v>620</v>
      </c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83">
        <v>0</v>
      </c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>
        <v>0</v>
      </c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>
        <v>0</v>
      </c>
      <c r="EC116" s="83"/>
      <c r="ED116" s="83"/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  <c r="ER116" s="83"/>
      <c r="ES116" s="83"/>
      <c r="ET116" s="83">
        <f>CR116+DJ116+EB116</f>
        <v>0</v>
      </c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83"/>
      <c r="FK116" s="107"/>
    </row>
    <row r="117" spans="1:167" ht="15" customHeight="1">
      <c r="A117" s="36" t="s">
        <v>96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7"/>
      <c r="BZ117" s="54" t="s">
        <v>108</v>
      </c>
      <c r="CA117" s="55"/>
      <c r="CB117" s="55"/>
      <c r="CC117" s="55"/>
      <c r="CD117" s="55"/>
      <c r="CE117" s="55"/>
      <c r="CF117" s="55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84">
        <f>CR118-CR120</f>
        <v>0</v>
      </c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>
        <f>DJ118-DJ120</f>
        <v>0</v>
      </c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>
        <f>EB118-EB120</f>
        <v>0</v>
      </c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>
        <f>CR117+DJ117+EB117</f>
        <v>0</v>
      </c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108"/>
    </row>
    <row r="118" spans="1:167" ht="12" customHeight="1">
      <c r="A118" s="49" t="s">
        <v>23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50"/>
      <c r="BZ118" s="97" t="s">
        <v>109</v>
      </c>
      <c r="CA118" s="98"/>
      <c r="CB118" s="98"/>
      <c r="CC118" s="98"/>
      <c r="CD118" s="98"/>
      <c r="CE118" s="98"/>
      <c r="CF118" s="99"/>
      <c r="CG118" s="102">
        <v>530</v>
      </c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4"/>
      <c r="CR118" s="85">
        <v>0</v>
      </c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7"/>
      <c r="DJ118" s="85">
        <v>0</v>
      </c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7"/>
      <c r="EB118" s="85">
        <v>0</v>
      </c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7"/>
      <c r="ET118" s="85">
        <f>CR118+DJ118+EB118</f>
        <v>0</v>
      </c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95"/>
    </row>
    <row r="119" spans="1:167" ht="12" customHeight="1">
      <c r="A119" s="38" t="s">
        <v>99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9"/>
      <c r="BZ119" s="100"/>
      <c r="CA119" s="78"/>
      <c r="CB119" s="78"/>
      <c r="CC119" s="78"/>
      <c r="CD119" s="78"/>
      <c r="CE119" s="78"/>
      <c r="CF119" s="101"/>
      <c r="CG119" s="105"/>
      <c r="CH119" s="40"/>
      <c r="CI119" s="40"/>
      <c r="CJ119" s="40"/>
      <c r="CK119" s="40"/>
      <c r="CL119" s="40"/>
      <c r="CM119" s="40"/>
      <c r="CN119" s="40"/>
      <c r="CO119" s="40"/>
      <c r="CP119" s="40"/>
      <c r="CQ119" s="106"/>
      <c r="CR119" s="88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90"/>
      <c r="DJ119" s="88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90"/>
      <c r="EB119" s="88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90"/>
      <c r="ET119" s="88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96"/>
    </row>
    <row r="120" spans="1:167" ht="15" customHeight="1">
      <c r="A120" s="34" t="s">
        <v>100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5"/>
      <c r="BZ120" s="54" t="s">
        <v>110</v>
      </c>
      <c r="CA120" s="55"/>
      <c r="CB120" s="55"/>
      <c r="CC120" s="55"/>
      <c r="CD120" s="55"/>
      <c r="CE120" s="55"/>
      <c r="CF120" s="55"/>
      <c r="CG120" s="51">
        <v>630</v>
      </c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3"/>
      <c r="ES120" s="83"/>
      <c r="ET120" s="83">
        <f>CR120+DJ120+EB120</f>
        <v>0</v>
      </c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  <c r="FH120" s="83"/>
      <c r="FI120" s="83"/>
      <c r="FJ120" s="83"/>
      <c r="FK120" s="107"/>
    </row>
    <row r="121" spans="1:167" ht="15" customHeight="1">
      <c r="A121" s="36" t="s">
        <v>216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7"/>
      <c r="BZ121" s="54" t="s">
        <v>111</v>
      </c>
      <c r="CA121" s="55"/>
      <c r="CB121" s="55"/>
      <c r="CC121" s="55"/>
      <c r="CD121" s="55"/>
      <c r="CE121" s="55"/>
      <c r="CF121" s="55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84">
        <f>CR122-CR124</f>
        <v>0</v>
      </c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>
        <f>DJ122-DJ124</f>
        <v>0</v>
      </c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>
        <f>EB122-EB124</f>
        <v>0</v>
      </c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>
        <f>CR121+DJ121+EB121</f>
        <v>0</v>
      </c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108"/>
    </row>
    <row r="122" spans="1:167" ht="12" customHeight="1">
      <c r="A122" s="49" t="s">
        <v>23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50"/>
      <c r="BZ122" s="97" t="s">
        <v>112</v>
      </c>
      <c r="CA122" s="98"/>
      <c r="CB122" s="98"/>
      <c r="CC122" s="98"/>
      <c r="CD122" s="98"/>
      <c r="CE122" s="98"/>
      <c r="CF122" s="99"/>
      <c r="CG122" s="102">
        <v>540</v>
      </c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4"/>
      <c r="CR122" s="85">
        <v>0</v>
      </c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7"/>
      <c r="DJ122" s="85">
        <v>0</v>
      </c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7"/>
      <c r="EB122" s="85">
        <v>0</v>
      </c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7"/>
      <c r="ET122" s="85">
        <f>CR122+DJ122+EB122</f>
        <v>0</v>
      </c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95"/>
    </row>
    <row r="123" spans="1:167" ht="12" customHeight="1">
      <c r="A123" s="38" t="s">
        <v>217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9"/>
      <c r="BZ123" s="100"/>
      <c r="CA123" s="78"/>
      <c r="CB123" s="78"/>
      <c r="CC123" s="78"/>
      <c r="CD123" s="78"/>
      <c r="CE123" s="78"/>
      <c r="CF123" s="101"/>
      <c r="CG123" s="105"/>
      <c r="CH123" s="40"/>
      <c r="CI123" s="40"/>
      <c r="CJ123" s="40"/>
      <c r="CK123" s="40"/>
      <c r="CL123" s="40"/>
      <c r="CM123" s="40"/>
      <c r="CN123" s="40"/>
      <c r="CO123" s="40"/>
      <c r="CP123" s="40"/>
      <c r="CQ123" s="106"/>
      <c r="CR123" s="88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90"/>
      <c r="DJ123" s="88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90"/>
      <c r="EB123" s="88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90"/>
      <c r="ET123" s="88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96"/>
    </row>
    <row r="124" spans="1:167" ht="15" customHeight="1">
      <c r="A124" s="34" t="s">
        <v>218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5"/>
      <c r="BZ124" s="54" t="s">
        <v>113</v>
      </c>
      <c r="CA124" s="55"/>
      <c r="CB124" s="55"/>
      <c r="CC124" s="55"/>
      <c r="CD124" s="55"/>
      <c r="CE124" s="55"/>
      <c r="CF124" s="55"/>
      <c r="CG124" s="51">
        <v>640</v>
      </c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83">
        <v>0</v>
      </c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>
        <v>0</v>
      </c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>
        <v>0</v>
      </c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>
        <f>CR124+DJ124+EB124</f>
        <v>0</v>
      </c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107"/>
    </row>
    <row r="125" spans="1:167" ht="15" customHeight="1">
      <c r="A125" s="36" t="s">
        <v>97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7"/>
      <c r="BZ125" s="54" t="s">
        <v>114</v>
      </c>
      <c r="CA125" s="55"/>
      <c r="CB125" s="55"/>
      <c r="CC125" s="55"/>
      <c r="CD125" s="55"/>
      <c r="CE125" s="55"/>
      <c r="CF125" s="55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84">
        <f>CR126-CR128</f>
        <v>0</v>
      </c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>
        <f>DJ126-DJ128</f>
        <v>0</v>
      </c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>
        <f>EB126-EB128</f>
        <v>0</v>
      </c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>
        <f>CR125+DJ125+EB125</f>
        <v>0</v>
      </c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108"/>
    </row>
    <row r="126" spans="1:167" ht="12" customHeight="1">
      <c r="A126" s="49" t="s">
        <v>23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50"/>
      <c r="BZ126" s="97" t="s">
        <v>115</v>
      </c>
      <c r="CA126" s="98"/>
      <c r="CB126" s="98"/>
      <c r="CC126" s="98"/>
      <c r="CD126" s="98"/>
      <c r="CE126" s="98"/>
      <c r="CF126" s="99"/>
      <c r="CG126" s="102">
        <v>550</v>
      </c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4"/>
      <c r="CR126" s="85">
        <v>0</v>
      </c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7"/>
      <c r="DJ126" s="85">
        <v>0</v>
      </c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7"/>
      <c r="EB126" s="85">
        <v>0</v>
      </c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7"/>
      <c r="ET126" s="85">
        <f>CR126+DJ126+EB126</f>
        <v>0</v>
      </c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95"/>
    </row>
    <row r="127" spans="1:167" ht="12" customHeight="1">
      <c r="A127" s="38" t="s">
        <v>219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9"/>
      <c r="BZ127" s="100"/>
      <c r="CA127" s="78"/>
      <c r="CB127" s="78"/>
      <c r="CC127" s="78"/>
      <c r="CD127" s="78"/>
      <c r="CE127" s="78"/>
      <c r="CF127" s="101"/>
      <c r="CG127" s="105"/>
      <c r="CH127" s="40"/>
      <c r="CI127" s="40"/>
      <c r="CJ127" s="40"/>
      <c r="CK127" s="40"/>
      <c r="CL127" s="40"/>
      <c r="CM127" s="40"/>
      <c r="CN127" s="40"/>
      <c r="CO127" s="40"/>
      <c r="CP127" s="40"/>
      <c r="CQ127" s="106"/>
      <c r="CR127" s="88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90"/>
      <c r="DJ127" s="88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90"/>
      <c r="EB127" s="88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90"/>
      <c r="ET127" s="88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96"/>
    </row>
    <row r="128" spans="1:167" ht="15" customHeight="1">
      <c r="A128" s="34" t="s">
        <v>220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5"/>
      <c r="BZ128" s="54" t="s">
        <v>116</v>
      </c>
      <c r="CA128" s="55"/>
      <c r="CB128" s="55"/>
      <c r="CC128" s="55"/>
      <c r="CD128" s="55"/>
      <c r="CE128" s="55"/>
      <c r="CF128" s="55"/>
      <c r="CG128" s="51">
        <v>650</v>
      </c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83">
        <v>0</v>
      </c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>
        <v>0</v>
      </c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>
        <v>0</v>
      </c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  <c r="ER128" s="83"/>
      <c r="ES128" s="83"/>
      <c r="ET128" s="83">
        <f>CR128+DJ128+EB128</f>
        <v>0</v>
      </c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  <c r="FF128" s="83"/>
      <c r="FG128" s="83"/>
      <c r="FH128" s="83"/>
      <c r="FI128" s="83"/>
      <c r="FJ128" s="83"/>
      <c r="FK128" s="107"/>
    </row>
    <row r="129" spans="1:167" ht="24" customHeight="1">
      <c r="A129" s="36" t="s">
        <v>221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7"/>
      <c r="BZ129" s="54" t="s">
        <v>117</v>
      </c>
      <c r="CA129" s="55"/>
      <c r="CB129" s="55"/>
      <c r="CC129" s="55"/>
      <c r="CD129" s="55"/>
      <c r="CE129" s="55"/>
      <c r="CF129" s="55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84">
        <f>CR130-CR132</f>
        <v>0</v>
      </c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>
        <f>DJ130-DJ132</f>
        <v>-1871115.6599999983</v>
      </c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>
        <f>EB130-EB132</f>
        <v>0</v>
      </c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>
        <f>CR129+DJ129+EB129</f>
        <v>-1871115.6599999983</v>
      </c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108"/>
    </row>
    <row r="130" spans="1:167" ht="12" customHeight="1">
      <c r="A130" s="49" t="s">
        <v>23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50"/>
      <c r="BZ130" s="97" t="s">
        <v>118</v>
      </c>
      <c r="CA130" s="98"/>
      <c r="CB130" s="98"/>
      <c r="CC130" s="98"/>
      <c r="CD130" s="98"/>
      <c r="CE130" s="98"/>
      <c r="CF130" s="99"/>
      <c r="CG130" s="102">
        <v>560</v>
      </c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4"/>
      <c r="CR130" s="85">
        <f>91268.97</f>
        <v>91268.97</v>
      </c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7"/>
      <c r="DJ130" s="85">
        <f>8493703.69+1987516.55+5600+4775586.99+15388.71-1461200</f>
        <v>13816595.940000001</v>
      </c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7"/>
      <c r="EB130" s="85">
        <v>0</v>
      </c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7"/>
      <c r="ET130" s="85">
        <f>CR130+DJ130+EB130</f>
        <v>13907864.910000002</v>
      </c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95"/>
    </row>
    <row r="131" spans="1:167" ht="12" customHeight="1">
      <c r="A131" s="38" t="s">
        <v>222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9"/>
      <c r="BZ131" s="100"/>
      <c r="CA131" s="78"/>
      <c r="CB131" s="78"/>
      <c r="CC131" s="78"/>
      <c r="CD131" s="78"/>
      <c r="CE131" s="78"/>
      <c r="CF131" s="101"/>
      <c r="CG131" s="105"/>
      <c r="CH131" s="40"/>
      <c r="CI131" s="40"/>
      <c r="CJ131" s="40"/>
      <c r="CK131" s="40"/>
      <c r="CL131" s="40"/>
      <c r="CM131" s="40"/>
      <c r="CN131" s="40"/>
      <c r="CO131" s="40"/>
      <c r="CP131" s="40"/>
      <c r="CQ131" s="106"/>
      <c r="CR131" s="88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90"/>
      <c r="DJ131" s="88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90"/>
      <c r="EB131" s="88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90"/>
      <c r="ET131" s="88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96"/>
    </row>
    <row r="132" spans="1:167" ht="15" customHeight="1">
      <c r="A132" s="34" t="s">
        <v>223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5"/>
      <c r="BZ132" s="54" t="s">
        <v>119</v>
      </c>
      <c r="CA132" s="55"/>
      <c r="CB132" s="55"/>
      <c r="CC132" s="55"/>
      <c r="CD132" s="55"/>
      <c r="CE132" s="55"/>
      <c r="CF132" s="55"/>
      <c r="CG132" s="51">
        <v>660</v>
      </c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83">
        <f>91268.97</f>
        <v>91268.97</v>
      </c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>
        <f>23135.02+8493703.69+1987516.55+5600+4775586.99+402169.35</f>
        <v>15687711.6</v>
      </c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>
        <v>0</v>
      </c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  <c r="ER132" s="83"/>
      <c r="ES132" s="83"/>
      <c r="ET132" s="83">
        <f>CR132+DJ132</f>
        <v>15778980.57</v>
      </c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107"/>
    </row>
    <row r="133" spans="96:167" ht="15" customHeight="1">
      <c r="CR133" s="14">
        <v>777</v>
      </c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8"/>
      <c r="FH133" s="18"/>
      <c r="FI133" s="18"/>
      <c r="FJ133" s="18"/>
      <c r="FK133" s="15" t="s">
        <v>166</v>
      </c>
    </row>
    <row r="134" spans="1:167" s="11" customFormat="1" ht="33" customHeight="1">
      <c r="A134" s="43" t="s">
        <v>136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 t="s">
        <v>137</v>
      </c>
      <c r="CA134" s="44"/>
      <c r="CB134" s="44"/>
      <c r="CC134" s="44"/>
      <c r="CD134" s="44"/>
      <c r="CE134" s="44"/>
      <c r="CF134" s="44"/>
      <c r="CG134" s="44" t="s">
        <v>174</v>
      </c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136" t="s">
        <v>175</v>
      </c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 t="s">
        <v>176</v>
      </c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 t="s">
        <v>2</v>
      </c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 t="s">
        <v>1</v>
      </c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7"/>
    </row>
    <row r="135" spans="1:167" ht="12.75" customHeight="1" thickBot="1">
      <c r="A135" s="130">
        <v>1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149">
        <v>2</v>
      </c>
      <c r="CA135" s="149"/>
      <c r="CB135" s="149"/>
      <c r="CC135" s="149"/>
      <c r="CD135" s="149"/>
      <c r="CE135" s="149"/>
      <c r="CF135" s="149"/>
      <c r="CG135" s="149">
        <v>3</v>
      </c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50">
        <v>4</v>
      </c>
      <c r="CS135" s="150"/>
      <c r="CT135" s="150"/>
      <c r="CU135" s="150"/>
      <c r="CV135" s="150"/>
      <c r="CW135" s="150"/>
      <c r="CX135" s="150"/>
      <c r="CY135" s="150"/>
      <c r="CZ135" s="150"/>
      <c r="DA135" s="150"/>
      <c r="DB135" s="150"/>
      <c r="DC135" s="150"/>
      <c r="DD135" s="150"/>
      <c r="DE135" s="150"/>
      <c r="DF135" s="150"/>
      <c r="DG135" s="150"/>
      <c r="DH135" s="150"/>
      <c r="DI135" s="150"/>
      <c r="DJ135" s="150">
        <v>5</v>
      </c>
      <c r="DK135" s="150"/>
      <c r="DL135" s="150"/>
      <c r="DM135" s="150"/>
      <c r="DN135" s="150"/>
      <c r="DO135" s="150"/>
      <c r="DP135" s="150"/>
      <c r="DQ135" s="150"/>
      <c r="DR135" s="150"/>
      <c r="DS135" s="150"/>
      <c r="DT135" s="150"/>
      <c r="DU135" s="150"/>
      <c r="DV135" s="150"/>
      <c r="DW135" s="150"/>
      <c r="DX135" s="150"/>
      <c r="DY135" s="150"/>
      <c r="DZ135" s="150"/>
      <c r="EA135" s="150"/>
      <c r="EB135" s="150">
        <v>6</v>
      </c>
      <c r="EC135" s="150"/>
      <c r="ED135" s="150"/>
      <c r="EE135" s="150"/>
      <c r="EF135" s="150"/>
      <c r="EG135" s="150"/>
      <c r="EH135" s="150"/>
      <c r="EI135" s="150"/>
      <c r="EJ135" s="150"/>
      <c r="EK135" s="150"/>
      <c r="EL135" s="150"/>
      <c r="EM135" s="150"/>
      <c r="EN135" s="150"/>
      <c r="EO135" s="150"/>
      <c r="EP135" s="150"/>
      <c r="EQ135" s="150"/>
      <c r="ER135" s="150"/>
      <c r="ES135" s="150"/>
      <c r="ET135" s="159">
        <v>7</v>
      </c>
      <c r="EU135" s="159"/>
      <c r="EV135" s="159"/>
      <c r="EW135" s="159"/>
      <c r="EX135" s="159"/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60"/>
    </row>
    <row r="136" spans="1:167" ht="15" customHeight="1">
      <c r="A136" s="41" t="s">
        <v>143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2"/>
      <c r="BZ136" s="120" t="s">
        <v>122</v>
      </c>
      <c r="CA136" s="121"/>
      <c r="CB136" s="121"/>
      <c r="CC136" s="121"/>
      <c r="CD136" s="121"/>
      <c r="CE136" s="121"/>
      <c r="CF136" s="121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1">
        <f>CR137+CR141+CR145</f>
        <v>-55388.96999999999</v>
      </c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111"/>
      <c r="DH136" s="111"/>
      <c r="DI136" s="111"/>
      <c r="DJ136" s="111">
        <f>DJ137+DJ141+DJ145</f>
        <v>213134.20000000112</v>
      </c>
      <c r="DK136" s="111"/>
      <c r="DL136" s="111"/>
      <c r="DM136" s="111"/>
      <c r="DN136" s="111"/>
      <c r="DO136" s="111"/>
      <c r="DP136" s="111"/>
      <c r="DQ136" s="111"/>
      <c r="DR136" s="111"/>
      <c r="DS136" s="111"/>
      <c r="DT136" s="111"/>
      <c r="DU136" s="111"/>
      <c r="DV136" s="111"/>
      <c r="DW136" s="111"/>
      <c r="DX136" s="111"/>
      <c r="DY136" s="111"/>
      <c r="DZ136" s="111"/>
      <c r="EA136" s="111"/>
      <c r="EB136" s="111">
        <f>EB137+EB141+EB145</f>
        <v>0</v>
      </c>
      <c r="EC136" s="111"/>
      <c r="ED136" s="111"/>
      <c r="EE136" s="111"/>
      <c r="EF136" s="111"/>
      <c r="EG136" s="111"/>
      <c r="EH136" s="111"/>
      <c r="EI136" s="111"/>
      <c r="EJ136" s="111"/>
      <c r="EK136" s="111"/>
      <c r="EL136" s="111"/>
      <c r="EM136" s="111"/>
      <c r="EN136" s="111"/>
      <c r="EO136" s="111"/>
      <c r="EP136" s="111"/>
      <c r="EQ136" s="111"/>
      <c r="ER136" s="111"/>
      <c r="ES136" s="111"/>
      <c r="ET136" s="156">
        <f>CR136+DJ136+EB136</f>
        <v>157745.23000000115</v>
      </c>
      <c r="EU136" s="156"/>
      <c r="EV136" s="156"/>
      <c r="EW136" s="156"/>
      <c r="EX136" s="156"/>
      <c r="EY136" s="156"/>
      <c r="EZ136" s="156"/>
      <c r="FA136" s="156"/>
      <c r="FB136" s="156"/>
      <c r="FC136" s="156"/>
      <c r="FD136" s="156"/>
      <c r="FE136" s="156"/>
      <c r="FF136" s="156"/>
      <c r="FG136" s="156"/>
      <c r="FH136" s="156"/>
      <c r="FI136" s="156"/>
      <c r="FJ136" s="156"/>
      <c r="FK136" s="157"/>
    </row>
    <row r="137" spans="1:167" ht="15" customHeight="1">
      <c r="A137" s="36" t="s">
        <v>224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7"/>
      <c r="BZ137" s="54" t="s">
        <v>123</v>
      </c>
      <c r="CA137" s="55"/>
      <c r="CB137" s="55"/>
      <c r="CC137" s="55"/>
      <c r="CD137" s="55"/>
      <c r="CE137" s="55"/>
      <c r="CF137" s="55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84">
        <f>CR138-CR140</f>
        <v>0</v>
      </c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>
        <f>DJ138-DJ140</f>
        <v>0</v>
      </c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>
        <f>EB138-EB140</f>
        <v>0</v>
      </c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>
        <f>CR137+DJ137+EB137</f>
        <v>0</v>
      </c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108"/>
    </row>
    <row r="138" spans="1:167" ht="12" customHeight="1">
      <c r="A138" s="49" t="s">
        <v>23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50"/>
      <c r="BZ138" s="97" t="s">
        <v>124</v>
      </c>
      <c r="CA138" s="98"/>
      <c r="CB138" s="98"/>
      <c r="CC138" s="98"/>
      <c r="CD138" s="98"/>
      <c r="CE138" s="98"/>
      <c r="CF138" s="99"/>
      <c r="CG138" s="102">
        <v>710</v>
      </c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4"/>
      <c r="CR138" s="85">
        <v>0</v>
      </c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7"/>
      <c r="DJ138" s="85">
        <v>0</v>
      </c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7"/>
      <c r="EB138" s="85">
        <v>0</v>
      </c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7"/>
      <c r="ET138" s="85">
        <f>CR138+DJ138+EB138</f>
        <v>0</v>
      </c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95"/>
    </row>
    <row r="139" spans="1:167" ht="12" customHeight="1">
      <c r="A139" s="38" t="s">
        <v>225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9"/>
      <c r="BZ139" s="100"/>
      <c r="CA139" s="78"/>
      <c r="CB139" s="78"/>
      <c r="CC139" s="78"/>
      <c r="CD139" s="78"/>
      <c r="CE139" s="78"/>
      <c r="CF139" s="101"/>
      <c r="CG139" s="105"/>
      <c r="CH139" s="40"/>
      <c r="CI139" s="40"/>
      <c r="CJ139" s="40"/>
      <c r="CK139" s="40"/>
      <c r="CL139" s="40"/>
      <c r="CM139" s="40"/>
      <c r="CN139" s="40"/>
      <c r="CO139" s="40"/>
      <c r="CP139" s="40"/>
      <c r="CQ139" s="106"/>
      <c r="CR139" s="88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90"/>
      <c r="DJ139" s="88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90"/>
      <c r="EB139" s="88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90"/>
      <c r="ET139" s="88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96"/>
    </row>
    <row r="140" spans="1:167" ht="15" customHeight="1">
      <c r="A140" s="34" t="s">
        <v>226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5"/>
      <c r="BZ140" s="54" t="s">
        <v>125</v>
      </c>
      <c r="CA140" s="55"/>
      <c r="CB140" s="55"/>
      <c r="CC140" s="55"/>
      <c r="CD140" s="55"/>
      <c r="CE140" s="55"/>
      <c r="CF140" s="55"/>
      <c r="CG140" s="51">
        <v>810</v>
      </c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83">
        <v>0</v>
      </c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>
        <v>0</v>
      </c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>
        <v>0</v>
      </c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>
        <f>CR140+DJ140+EB140</f>
        <v>0</v>
      </c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  <c r="FH140" s="83"/>
      <c r="FI140" s="83"/>
      <c r="FJ140" s="83"/>
      <c r="FK140" s="107"/>
    </row>
    <row r="141" spans="1:167" ht="15" customHeight="1">
      <c r="A141" s="36" t="s">
        <v>227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7"/>
      <c r="BZ141" s="54" t="s">
        <v>126</v>
      </c>
      <c r="CA141" s="55"/>
      <c r="CB141" s="55"/>
      <c r="CC141" s="55"/>
      <c r="CD141" s="55"/>
      <c r="CE141" s="55"/>
      <c r="CF141" s="55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84">
        <f>CR142-CR144</f>
        <v>0</v>
      </c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>
        <f>DJ142-DJ144</f>
        <v>0</v>
      </c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>
        <f>EB142-EB144</f>
        <v>0</v>
      </c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>
        <f>CR141+DJ141+EB141</f>
        <v>0</v>
      </c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108"/>
    </row>
    <row r="142" spans="1:167" ht="12" customHeight="1">
      <c r="A142" s="49" t="s">
        <v>23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50"/>
      <c r="BZ142" s="97" t="s">
        <v>127</v>
      </c>
      <c r="CA142" s="98"/>
      <c r="CB142" s="98"/>
      <c r="CC142" s="98"/>
      <c r="CD142" s="98"/>
      <c r="CE142" s="98"/>
      <c r="CF142" s="99"/>
      <c r="CG142" s="102">
        <v>720</v>
      </c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4"/>
      <c r="CR142" s="85">
        <v>0</v>
      </c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7"/>
      <c r="DJ142" s="85">
        <v>0</v>
      </c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7"/>
      <c r="EB142" s="85">
        <v>0</v>
      </c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7"/>
      <c r="ET142" s="85">
        <f>CR142+DJ142+EB142</f>
        <v>0</v>
      </c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95"/>
    </row>
    <row r="143" spans="1:167" ht="12" customHeight="1">
      <c r="A143" s="38" t="s">
        <v>240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9"/>
      <c r="BZ143" s="100"/>
      <c r="CA143" s="78"/>
      <c r="CB143" s="78"/>
      <c r="CC143" s="78"/>
      <c r="CD143" s="78"/>
      <c r="CE143" s="78"/>
      <c r="CF143" s="101"/>
      <c r="CG143" s="105"/>
      <c r="CH143" s="40"/>
      <c r="CI143" s="40"/>
      <c r="CJ143" s="40"/>
      <c r="CK143" s="40"/>
      <c r="CL143" s="40"/>
      <c r="CM143" s="40"/>
      <c r="CN143" s="40"/>
      <c r="CO143" s="40"/>
      <c r="CP143" s="40"/>
      <c r="CQ143" s="106"/>
      <c r="CR143" s="88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90"/>
      <c r="DJ143" s="88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90"/>
      <c r="EB143" s="88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90"/>
      <c r="ET143" s="88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96"/>
    </row>
    <row r="144" spans="1:167" ht="15" customHeight="1">
      <c r="A144" s="34" t="s">
        <v>228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5"/>
      <c r="BZ144" s="54" t="s">
        <v>128</v>
      </c>
      <c r="CA144" s="55"/>
      <c r="CB144" s="55"/>
      <c r="CC144" s="55"/>
      <c r="CD144" s="55"/>
      <c r="CE144" s="55"/>
      <c r="CF144" s="55"/>
      <c r="CG144" s="51">
        <v>820</v>
      </c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83">
        <v>0</v>
      </c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>
        <v>0</v>
      </c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>
        <v>0</v>
      </c>
      <c r="EC144" s="83"/>
      <c r="ED144" s="83"/>
      <c r="EE144" s="83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  <c r="ER144" s="83"/>
      <c r="ES144" s="83"/>
      <c r="ET144" s="83">
        <f>CR144+DJ144+EB144</f>
        <v>0</v>
      </c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3"/>
      <c r="FH144" s="83"/>
      <c r="FI144" s="83"/>
      <c r="FJ144" s="83"/>
      <c r="FK144" s="107"/>
    </row>
    <row r="145" spans="1:167" ht="15" customHeight="1">
      <c r="A145" s="36" t="s">
        <v>157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7"/>
      <c r="BZ145" s="54" t="s">
        <v>129</v>
      </c>
      <c r="CA145" s="55"/>
      <c r="CB145" s="55"/>
      <c r="CC145" s="55"/>
      <c r="CD145" s="55"/>
      <c r="CE145" s="55"/>
      <c r="CF145" s="55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84">
        <f>CR146-CR148</f>
        <v>-55388.96999999999</v>
      </c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>
        <f>DJ146-DJ148</f>
        <v>213134.20000000112</v>
      </c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>
        <f>EB146-EB148</f>
        <v>0</v>
      </c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>
        <f>ET146-ET148</f>
        <v>157745.23000000045</v>
      </c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</row>
    <row r="146" spans="1:167" ht="12" customHeight="1">
      <c r="A146" s="49" t="s">
        <v>23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50"/>
      <c r="BZ146" s="97" t="s">
        <v>130</v>
      </c>
      <c r="CA146" s="98"/>
      <c r="CB146" s="98"/>
      <c r="CC146" s="98"/>
      <c r="CD146" s="98"/>
      <c r="CE146" s="98"/>
      <c r="CF146" s="99"/>
      <c r="CG146" s="102">
        <v>730</v>
      </c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4"/>
      <c r="CR146" s="85">
        <f>35880+53134.2</f>
        <v>89014.2</v>
      </c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7"/>
      <c r="DJ146" s="85">
        <f>7008941.18+2368645.8+50312.58-23135.02+53134.2</f>
        <v>9457898.74</v>
      </c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7"/>
      <c r="EB146" s="85">
        <v>0</v>
      </c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7"/>
      <c r="ET146" s="85">
        <f>CR146+DJ146+EB146</f>
        <v>9546912.94</v>
      </c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95"/>
    </row>
    <row r="147" spans="1:167" ht="12" customHeight="1">
      <c r="A147" s="38" t="s">
        <v>120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9"/>
      <c r="BZ147" s="100"/>
      <c r="CA147" s="78"/>
      <c r="CB147" s="78"/>
      <c r="CC147" s="78"/>
      <c r="CD147" s="78"/>
      <c r="CE147" s="78"/>
      <c r="CF147" s="101"/>
      <c r="CG147" s="105"/>
      <c r="CH147" s="40"/>
      <c r="CI147" s="40"/>
      <c r="CJ147" s="40"/>
      <c r="CK147" s="40"/>
      <c r="CL147" s="40"/>
      <c r="CM147" s="40"/>
      <c r="CN147" s="40"/>
      <c r="CO147" s="40"/>
      <c r="CP147" s="40"/>
      <c r="CQ147" s="106"/>
      <c r="CR147" s="88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90"/>
      <c r="DJ147" s="88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90"/>
      <c r="EB147" s="88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90"/>
      <c r="ET147" s="88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96"/>
    </row>
    <row r="148" spans="1:167" ht="15" customHeight="1" thickBot="1">
      <c r="A148" s="16" t="s">
        <v>121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7"/>
      <c r="BZ148" s="92" t="s">
        <v>131</v>
      </c>
      <c r="CA148" s="93"/>
      <c r="CB148" s="93"/>
      <c r="CC148" s="93"/>
      <c r="CD148" s="93"/>
      <c r="CE148" s="93"/>
      <c r="CF148" s="93"/>
      <c r="CG148" s="94">
        <v>830</v>
      </c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81">
        <f>38134.77+53134.2+53134.2</f>
        <v>144403.16999999998</v>
      </c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>
        <f>6841194.87+2368645.8+50312.58-15388.71</f>
        <v>9244764.54</v>
      </c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>
        <v>0</v>
      </c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>
        <f>CR148+DJ148+EB148</f>
        <v>9389167.709999999</v>
      </c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91"/>
    </row>
    <row r="149" ht="37.5" customHeight="1">
      <c r="DJ149" s="1" t="s">
        <v>254</v>
      </c>
    </row>
    <row r="150" spans="1:141" ht="11.25">
      <c r="A150" s="1" t="s">
        <v>132</v>
      </c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K150" s="40" t="s">
        <v>250</v>
      </c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Z150" s="1" t="s">
        <v>139</v>
      </c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N150" s="40" t="s">
        <v>247</v>
      </c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</row>
    <row r="151" spans="15:141" s="19" customFormat="1" ht="9.75">
      <c r="O151" s="82" t="s">
        <v>133</v>
      </c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K151" s="82" t="s">
        <v>134</v>
      </c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CR151" s="82" t="s">
        <v>133</v>
      </c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N151" s="82" t="s">
        <v>134</v>
      </c>
      <c r="DO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</row>
    <row r="152" spans="19:97" ht="14.25" customHeight="1"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</row>
    <row r="153" spans="19:167" s="21" customFormat="1" ht="14.25" customHeight="1"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3" t="s">
        <v>229</v>
      </c>
      <c r="AS153" s="22"/>
      <c r="AT153" s="22"/>
      <c r="AU153" s="22"/>
      <c r="AV153" s="22"/>
      <c r="AW153" s="22"/>
      <c r="AX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</row>
    <row r="154" spans="19:167" s="19" customFormat="1" ht="14.25" customHeight="1"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82" t="s">
        <v>230</v>
      </c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  <c r="DR154" s="82"/>
      <c r="DS154" s="82"/>
      <c r="DT154" s="82"/>
      <c r="DU154" s="82"/>
      <c r="DV154" s="82"/>
      <c r="DW154" s="82"/>
      <c r="DX154" s="82"/>
      <c r="DY154" s="82"/>
      <c r="DZ154" s="82"/>
      <c r="EA154" s="82"/>
      <c r="EB154" s="82"/>
      <c r="EC154" s="82"/>
      <c r="ED154" s="82"/>
      <c r="EE154" s="82"/>
      <c r="EF154" s="82"/>
      <c r="EG154" s="82"/>
      <c r="EH154" s="82"/>
      <c r="EI154" s="82"/>
      <c r="EJ154" s="82"/>
      <c r="EK154" s="82"/>
      <c r="EL154" s="82"/>
      <c r="EM154" s="82"/>
      <c r="EN154" s="82"/>
      <c r="EO154" s="82"/>
      <c r="EP154" s="82"/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2"/>
      <c r="FB154" s="82"/>
      <c r="FC154" s="82"/>
      <c r="FD154" s="82"/>
      <c r="FE154" s="82"/>
      <c r="FF154" s="82"/>
      <c r="FG154" s="82"/>
      <c r="FH154" s="82"/>
      <c r="FI154" s="82"/>
      <c r="FJ154" s="82"/>
      <c r="FK154" s="82"/>
    </row>
    <row r="155" spans="1:167" ht="11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 t="s">
        <v>132</v>
      </c>
      <c r="AS155" s="26"/>
      <c r="AT155" s="26"/>
      <c r="AU155" s="26"/>
      <c r="AV155" s="26"/>
      <c r="AW155" s="26"/>
      <c r="AX155" s="26"/>
      <c r="AY155" s="25"/>
      <c r="AZ155" s="25"/>
      <c r="BA155" s="25"/>
      <c r="BB155" s="25"/>
      <c r="BC155" s="25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</row>
    <row r="156" spans="1:167" ht="11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 t="s">
        <v>231</v>
      </c>
      <c r="AS156" s="26"/>
      <c r="AT156" s="26"/>
      <c r="AU156" s="26"/>
      <c r="AV156" s="26"/>
      <c r="AW156" s="26"/>
      <c r="AX156" s="26"/>
      <c r="AY156" s="25"/>
      <c r="AZ156" s="25"/>
      <c r="BA156" s="25"/>
      <c r="BB156" s="25"/>
      <c r="BC156" s="25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26"/>
      <c r="CM156" s="26"/>
      <c r="CN156" s="26"/>
      <c r="CO156" s="26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</row>
    <row r="157" spans="1:167" s="19" customFormat="1" ht="9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7"/>
      <c r="AZ157" s="27"/>
      <c r="BA157" s="27"/>
      <c r="BB157" s="27"/>
      <c r="BC157" s="27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82" t="s">
        <v>232</v>
      </c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28"/>
      <c r="CM157" s="28"/>
      <c r="CN157" s="28"/>
      <c r="CO157" s="28"/>
      <c r="CP157" s="82" t="s">
        <v>133</v>
      </c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L157" s="82" t="s">
        <v>134</v>
      </c>
      <c r="DM157" s="82"/>
      <c r="DN157" s="82"/>
      <c r="DO157" s="82"/>
      <c r="DP157" s="82"/>
      <c r="DQ157" s="82"/>
      <c r="DR157" s="82"/>
      <c r="DS157" s="82"/>
      <c r="DT157" s="82"/>
      <c r="DU157" s="82"/>
      <c r="DV157" s="82"/>
      <c r="DW157" s="82"/>
      <c r="DX157" s="82"/>
      <c r="DY157" s="82"/>
      <c r="DZ157" s="82"/>
      <c r="EA157" s="82"/>
      <c r="EB157" s="82"/>
      <c r="EC157" s="82"/>
      <c r="ED157" s="82"/>
      <c r="EE157" s="82"/>
      <c r="EF157" s="82"/>
      <c r="EG157" s="82"/>
      <c r="EH157" s="82"/>
      <c r="EI157" s="82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</row>
    <row r="158" spans="1:167" s="19" customFormat="1" ht="9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7"/>
      <c r="AZ158" s="27"/>
      <c r="BA158" s="27"/>
      <c r="BB158" s="27"/>
      <c r="BC158" s="27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8"/>
      <c r="CM158" s="28"/>
      <c r="CN158" s="28"/>
      <c r="CO158" s="28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</row>
    <row r="159" spans="1:167" ht="11.25">
      <c r="A159" s="25" t="s">
        <v>233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26"/>
      <c r="AM159" s="26"/>
      <c r="AN159" s="26"/>
      <c r="AO159" s="26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26"/>
      <c r="CK159" s="26"/>
      <c r="CL159" s="26"/>
      <c r="CM159" s="26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</row>
    <row r="160" spans="1:167" s="19" customFormat="1" ht="9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N160" s="82" t="s">
        <v>232</v>
      </c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28"/>
      <c r="AM160" s="28"/>
      <c r="AN160" s="28"/>
      <c r="AO160" s="28"/>
      <c r="AP160" s="82" t="s">
        <v>133</v>
      </c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L160" s="82" t="s">
        <v>134</v>
      </c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N160" s="82" t="s">
        <v>234</v>
      </c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</row>
    <row r="161" spans="1:167" ht="11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5"/>
      <c r="AZ161" s="25"/>
      <c r="BA161" s="25"/>
      <c r="BB161" s="25"/>
      <c r="BC161" s="25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</row>
    <row r="162" spans="1:35" ht="11.25">
      <c r="A162" s="77" t="s">
        <v>135</v>
      </c>
      <c r="B162" s="77"/>
      <c r="C162" s="78" t="s">
        <v>245</v>
      </c>
      <c r="D162" s="78"/>
      <c r="E162" s="78"/>
      <c r="F162" s="78"/>
      <c r="G162" s="79" t="s">
        <v>135</v>
      </c>
      <c r="H162" s="79"/>
      <c r="J162" s="40" t="s">
        <v>241</v>
      </c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79">
        <v>20</v>
      </c>
      <c r="AC162" s="79"/>
      <c r="AD162" s="79"/>
      <c r="AE162" s="79"/>
      <c r="AF162" s="80" t="s">
        <v>252</v>
      </c>
      <c r="AG162" s="80"/>
      <c r="AH162" s="80"/>
      <c r="AI162" s="1" t="s">
        <v>29</v>
      </c>
    </row>
    <row r="163" s="30" customFormat="1" ht="3" customHeight="1"/>
  </sheetData>
  <sheetProtection password="DEA8" sheet="1" objects="1" scenarios="1"/>
  <mergeCells count="828">
    <mergeCell ref="CR151:DI151"/>
    <mergeCell ref="DN151:EK151"/>
    <mergeCell ref="CR130:DI131"/>
    <mergeCell ref="DJ130:EA131"/>
    <mergeCell ref="CR134:DI134"/>
    <mergeCell ref="EB135:ES135"/>
    <mergeCell ref="CR150:DI150"/>
    <mergeCell ref="DN150:EK150"/>
    <mergeCell ref="EB137:ES137"/>
    <mergeCell ref="CR137:DI137"/>
    <mergeCell ref="ET85:FK86"/>
    <mergeCell ref="BZ89:CF90"/>
    <mergeCell ref="CG89:CQ90"/>
    <mergeCell ref="EB84:ES84"/>
    <mergeCell ref="EB85:ES86"/>
    <mergeCell ref="ET87:FK87"/>
    <mergeCell ref="ET89:FK90"/>
    <mergeCell ref="CG85:CQ86"/>
    <mergeCell ref="DJ87:EA87"/>
    <mergeCell ref="EB88:ES88"/>
    <mergeCell ref="ET83:FK83"/>
    <mergeCell ref="DJ81:EA81"/>
    <mergeCell ref="BZ81:CF81"/>
    <mergeCell ref="CG81:CQ81"/>
    <mergeCell ref="CR81:DI81"/>
    <mergeCell ref="BZ82:CF82"/>
    <mergeCell ref="EB83:ES83"/>
    <mergeCell ref="EB81:ES81"/>
    <mergeCell ref="DJ83:EA83"/>
    <mergeCell ref="ET81:FK81"/>
    <mergeCell ref="ET69:FK69"/>
    <mergeCell ref="ET70:FK70"/>
    <mergeCell ref="ET65:FK65"/>
    <mergeCell ref="ET62:FK62"/>
    <mergeCell ref="ET67:FK68"/>
    <mergeCell ref="ET63:FK64"/>
    <mergeCell ref="ET66:FK66"/>
    <mergeCell ref="BZ61:CF61"/>
    <mergeCell ref="BZ59:CF60"/>
    <mergeCell ref="CG59:CQ60"/>
    <mergeCell ref="CR58:DI58"/>
    <mergeCell ref="CR59:DI60"/>
    <mergeCell ref="BZ58:CF58"/>
    <mergeCell ref="CG58:CQ58"/>
    <mergeCell ref="A19:BY19"/>
    <mergeCell ref="A20:BY20"/>
    <mergeCell ref="A21:BY21"/>
    <mergeCell ref="A22:BY22"/>
    <mergeCell ref="A17:BY17"/>
    <mergeCell ref="A18:BY18"/>
    <mergeCell ref="CG17:CQ17"/>
    <mergeCell ref="A14:BY14"/>
    <mergeCell ref="A16:BY16"/>
    <mergeCell ref="BZ16:CF16"/>
    <mergeCell ref="CG16:CQ16"/>
    <mergeCell ref="BZ28:CF28"/>
    <mergeCell ref="CG36:CQ36"/>
    <mergeCell ref="CG38:CQ38"/>
    <mergeCell ref="CG31:CQ32"/>
    <mergeCell ref="BZ38:CF38"/>
    <mergeCell ref="BZ34:CF34"/>
    <mergeCell ref="BZ33:CF33"/>
    <mergeCell ref="CG34:CQ34"/>
    <mergeCell ref="CG35:CQ35"/>
    <mergeCell ref="EB55:ES56"/>
    <mergeCell ref="EB66:ES66"/>
    <mergeCell ref="EB62:ES62"/>
    <mergeCell ref="ET58:FK58"/>
    <mergeCell ref="EB57:ES57"/>
    <mergeCell ref="ET57:FK57"/>
    <mergeCell ref="EB58:ES58"/>
    <mergeCell ref="EB61:ES61"/>
    <mergeCell ref="ET61:FK61"/>
    <mergeCell ref="ET59:FK60"/>
    <mergeCell ref="ET28:FK28"/>
    <mergeCell ref="EB33:ES33"/>
    <mergeCell ref="ET33:FK33"/>
    <mergeCell ref="ET31:FK32"/>
    <mergeCell ref="ET29:FK29"/>
    <mergeCell ref="ET30:FK30"/>
    <mergeCell ref="EB29:ES29"/>
    <mergeCell ref="EB28:ES28"/>
    <mergeCell ref="EB59:ES60"/>
    <mergeCell ref="EB30:ES30"/>
    <mergeCell ref="EB118:ES119"/>
    <mergeCell ref="ET118:FK119"/>
    <mergeCell ref="ET117:FK117"/>
    <mergeCell ref="ET116:FK116"/>
    <mergeCell ref="EB114:ES115"/>
    <mergeCell ref="ET114:FK115"/>
    <mergeCell ref="ET113:FK113"/>
    <mergeCell ref="ET109:FK109"/>
    <mergeCell ref="EB122:ES123"/>
    <mergeCell ref="ET122:FK123"/>
    <mergeCell ref="EB120:ES120"/>
    <mergeCell ref="ET120:FK120"/>
    <mergeCell ref="EB121:ES121"/>
    <mergeCell ref="ET121:FK121"/>
    <mergeCell ref="ET124:FK124"/>
    <mergeCell ref="ET125:FK125"/>
    <mergeCell ref="ET130:FK131"/>
    <mergeCell ref="EB128:ES128"/>
    <mergeCell ref="ET128:FK128"/>
    <mergeCell ref="EB124:ES124"/>
    <mergeCell ref="EB125:ES125"/>
    <mergeCell ref="ET129:FK129"/>
    <mergeCell ref="EB130:ES131"/>
    <mergeCell ref="EB129:ES129"/>
    <mergeCell ref="BZ121:CF121"/>
    <mergeCell ref="CG121:CQ121"/>
    <mergeCell ref="CR121:DI121"/>
    <mergeCell ref="EB132:ES132"/>
    <mergeCell ref="CG129:CQ129"/>
    <mergeCell ref="BZ126:CF127"/>
    <mergeCell ref="BZ132:CF132"/>
    <mergeCell ref="CR129:DI129"/>
    <mergeCell ref="DJ125:EA125"/>
    <mergeCell ref="DJ132:EA132"/>
    <mergeCell ref="BZ118:CF119"/>
    <mergeCell ref="BZ120:CF120"/>
    <mergeCell ref="CG120:CQ120"/>
    <mergeCell ref="CR120:DI120"/>
    <mergeCell ref="CG114:CQ115"/>
    <mergeCell ref="CG128:CQ128"/>
    <mergeCell ref="CR128:DI128"/>
    <mergeCell ref="DJ120:EA120"/>
    <mergeCell ref="CG126:CQ127"/>
    <mergeCell ref="DJ121:EA121"/>
    <mergeCell ref="CG122:CQ123"/>
    <mergeCell ref="CR122:DI123"/>
    <mergeCell ref="CR126:DI127"/>
    <mergeCell ref="CR125:DI125"/>
    <mergeCell ref="ET136:FK136"/>
    <mergeCell ref="ET135:FK135"/>
    <mergeCell ref="EB136:ES136"/>
    <mergeCell ref="DJ135:EA135"/>
    <mergeCell ref="CG132:CQ132"/>
    <mergeCell ref="CR132:DI132"/>
    <mergeCell ref="ET132:FK132"/>
    <mergeCell ref="ET134:FK134"/>
    <mergeCell ref="DJ122:EA123"/>
    <mergeCell ref="BZ124:CF124"/>
    <mergeCell ref="CG124:CQ124"/>
    <mergeCell ref="CR124:DI124"/>
    <mergeCell ref="DJ124:EA124"/>
    <mergeCell ref="BZ122:CF123"/>
    <mergeCell ref="BZ114:CF115"/>
    <mergeCell ref="CG136:CQ136"/>
    <mergeCell ref="BZ129:CF129"/>
    <mergeCell ref="BZ128:CF128"/>
    <mergeCell ref="BZ134:CF134"/>
    <mergeCell ref="CG134:CQ134"/>
    <mergeCell ref="BZ130:CF131"/>
    <mergeCell ref="CG130:CQ131"/>
    <mergeCell ref="BZ125:CF125"/>
    <mergeCell ref="CG125:CQ125"/>
    <mergeCell ref="BZ116:CF116"/>
    <mergeCell ref="CG116:CQ116"/>
    <mergeCell ref="BZ117:CF117"/>
    <mergeCell ref="CG117:CQ117"/>
    <mergeCell ref="CR117:DI117"/>
    <mergeCell ref="DJ117:EA117"/>
    <mergeCell ref="EB117:ES117"/>
    <mergeCell ref="EB116:ES116"/>
    <mergeCell ref="CR116:DI116"/>
    <mergeCell ref="DJ116:EA116"/>
    <mergeCell ref="CR114:DI115"/>
    <mergeCell ref="DJ114:EA115"/>
    <mergeCell ref="EB109:ES109"/>
    <mergeCell ref="DJ106:EA106"/>
    <mergeCell ref="EB113:ES113"/>
    <mergeCell ref="EB110:ES111"/>
    <mergeCell ref="CR108:DI108"/>
    <mergeCell ref="DJ108:EA108"/>
    <mergeCell ref="EB108:ES108"/>
    <mergeCell ref="CR107:DI107"/>
    <mergeCell ref="ET106:FK106"/>
    <mergeCell ref="DJ107:EA107"/>
    <mergeCell ref="EB107:ES107"/>
    <mergeCell ref="ET107:FK107"/>
    <mergeCell ref="BZ113:CF113"/>
    <mergeCell ref="ET112:FK112"/>
    <mergeCell ref="ET105:FK105"/>
    <mergeCell ref="EB112:ES112"/>
    <mergeCell ref="DJ105:EA105"/>
    <mergeCell ref="ET110:FK111"/>
    <mergeCell ref="EB105:ES105"/>
    <mergeCell ref="ET108:FK108"/>
    <mergeCell ref="DJ109:EA109"/>
    <mergeCell ref="BZ105:CF105"/>
    <mergeCell ref="A113:BY113"/>
    <mergeCell ref="A114:BY114"/>
    <mergeCell ref="DJ97:EA98"/>
    <mergeCell ref="A108:BY108"/>
    <mergeCell ref="A109:BY109"/>
    <mergeCell ref="A110:BY110"/>
    <mergeCell ref="BZ112:CF112"/>
    <mergeCell ref="CR112:DI112"/>
    <mergeCell ref="DJ112:EA112"/>
    <mergeCell ref="DJ103:EA103"/>
    <mergeCell ref="ET100:FK100"/>
    <mergeCell ref="DJ101:EA102"/>
    <mergeCell ref="EB100:ES100"/>
    <mergeCell ref="EB101:ES102"/>
    <mergeCell ref="ET101:FK102"/>
    <mergeCell ref="DJ100:EA100"/>
    <mergeCell ref="CR92:DI92"/>
    <mergeCell ref="DJ92:EA92"/>
    <mergeCell ref="EB103:ES103"/>
    <mergeCell ref="ET103:FK103"/>
    <mergeCell ref="ET97:FK98"/>
    <mergeCell ref="ET93:FK94"/>
    <mergeCell ref="EB96:ES96"/>
    <mergeCell ref="ET96:FK96"/>
    <mergeCell ref="ET95:FK95"/>
    <mergeCell ref="EB93:ES94"/>
    <mergeCell ref="ET91:FK91"/>
    <mergeCell ref="EB92:ES92"/>
    <mergeCell ref="EB89:ES90"/>
    <mergeCell ref="ET92:FK92"/>
    <mergeCell ref="EB91:ES91"/>
    <mergeCell ref="CG91:CQ91"/>
    <mergeCell ref="BZ101:CF102"/>
    <mergeCell ref="CG100:CQ100"/>
    <mergeCell ref="BZ99:CF99"/>
    <mergeCell ref="BZ100:CF100"/>
    <mergeCell ref="BZ97:CF98"/>
    <mergeCell ref="CG97:CQ98"/>
    <mergeCell ref="CG92:CQ92"/>
    <mergeCell ref="BZ95:CF95"/>
    <mergeCell ref="BZ96:CF96"/>
    <mergeCell ref="DJ93:EA94"/>
    <mergeCell ref="CR93:DI94"/>
    <mergeCell ref="EB97:ES98"/>
    <mergeCell ref="CR97:DI98"/>
    <mergeCell ref="CG96:CQ96"/>
    <mergeCell ref="CR96:DI96"/>
    <mergeCell ref="DJ96:EA96"/>
    <mergeCell ref="EB95:ES95"/>
    <mergeCell ref="ET99:FK99"/>
    <mergeCell ref="CG84:CQ84"/>
    <mergeCell ref="DJ84:EA84"/>
    <mergeCell ref="CR103:DI103"/>
    <mergeCell ref="CG103:CQ103"/>
    <mergeCell ref="CR99:DI99"/>
    <mergeCell ref="CG93:CQ94"/>
    <mergeCell ref="CR89:DI90"/>
    <mergeCell ref="DJ99:EA99"/>
    <mergeCell ref="CR91:DI91"/>
    <mergeCell ref="BZ106:CF106"/>
    <mergeCell ref="EB99:ES99"/>
    <mergeCell ref="CR101:DI102"/>
    <mergeCell ref="CR105:DI105"/>
    <mergeCell ref="CG105:CQ105"/>
    <mergeCell ref="BZ103:CF103"/>
    <mergeCell ref="ET88:FK88"/>
    <mergeCell ref="CG87:CQ87"/>
    <mergeCell ref="EB87:ES87"/>
    <mergeCell ref="CR100:DI100"/>
    <mergeCell ref="CG99:CQ99"/>
    <mergeCell ref="CR95:DI95"/>
    <mergeCell ref="DJ95:EA95"/>
    <mergeCell ref="CG88:CQ88"/>
    <mergeCell ref="CR88:DI88"/>
    <mergeCell ref="DJ88:EA88"/>
    <mergeCell ref="CR109:DI109"/>
    <mergeCell ref="EB106:ES106"/>
    <mergeCell ref="CG112:CQ112"/>
    <mergeCell ref="CG109:CQ109"/>
    <mergeCell ref="CR110:DI111"/>
    <mergeCell ref="DJ110:EA111"/>
    <mergeCell ref="CG107:CQ107"/>
    <mergeCell ref="CG106:CQ106"/>
    <mergeCell ref="CR106:DI106"/>
    <mergeCell ref="CG108:CQ108"/>
    <mergeCell ref="BZ107:CF107"/>
    <mergeCell ref="BZ110:CF111"/>
    <mergeCell ref="CG110:CQ111"/>
    <mergeCell ref="BZ108:CF108"/>
    <mergeCell ref="BZ109:CF109"/>
    <mergeCell ref="BZ84:CF84"/>
    <mergeCell ref="BZ91:CF91"/>
    <mergeCell ref="BZ92:CF92"/>
    <mergeCell ref="BZ93:CF94"/>
    <mergeCell ref="BZ88:CF88"/>
    <mergeCell ref="BZ87:CF87"/>
    <mergeCell ref="BZ85:CF86"/>
    <mergeCell ref="BZ80:CF80"/>
    <mergeCell ref="CG80:CQ80"/>
    <mergeCell ref="CR80:DI80"/>
    <mergeCell ref="BZ83:CF83"/>
    <mergeCell ref="CG83:CQ83"/>
    <mergeCell ref="CR83:DI83"/>
    <mergeCell ref="CR82:DI82"/>
    <mergeCell ref="CR84:DI84"/>
    <mergeCell ref="DJ91:EA91"/>
    <mergeCell ref="CR87:DI87"/>
    <mergeCell ref="CR85:DI86"/>
    <mergeCell ref="DJ85:EA86"/>
    <mergeCell ref="DJ89:EA90"/>
    <mergeCell ref="ET82:FK82"/>
    <mergeCell ref="EB82:ES82"/>
    <mergeCell ref="DJ78:EA78"/>
    <mergeCell ref="ET78:FK78"/>
    <mergeCell ref="DJ82:EA82"/>
    <mergeCell ref="ET80:FK80"/>
    <mergeCell ref="DJ79:EA79"/>
    <mergeCell ref="ET79:FK79"/>
    <mergeCell ref="EB79:ES79"/>
    <mergeCell ref="ET77:FK77"/>
    <mergeCell ref="CR75:DI76"/>
    <mergeCell ref="DJ75:EA76"/>
    <mergeCell ref="EB78:ES78"/>
    <mergeCell ref="EB77:ES77"/>
    <mergeCell ref="CR78:DI78"/>
    <mergeCell ref="N160:AK160"/>
    <mergeCell ref="AP160:BG160"/>
    <mergeCell ref="BL160:CI160"/>
    <mergeCell ref="BZ153:FK153"/>
    <mergeCell ref="BZ154:FK154"/>
    <mergeCell ref="BN156:CK156"/>
    <mergeCell ref="BN157:CK157"/>
    <mergeCell ref="CP156:DG156"/>
    <mergeCell ref="N159:AK159"/>
    <mergeCell ref="AP159:BG159"/>
    <mergeCell ref="CR136:DI136"/>
    <mergeCell ref="A135:BY135"/>
    <mergeCell ref="BZ135:CF135"/>
    <mergeCell ref="CG135:CQ135"/>
    <mergeCell ref="CR135:DI135"/>
    <mergeCell ref="BZ136:CF136"/>
    <mergeCell ref="EB126:ES127"/>
    <mergeCell ref="ET126:FK127"/>
    <mergeCell ref="DJ134:EA134"/>
    <mergeCell ref="EB134:ES134"/>
    <mergeCell ref="DJ128:EA128"/>
    <mergeCell ref="DJ129:EA129"/>
    <mergeCell ref="BL159:CI159"/>
    <mergeCell ref="DL157:EI157"/>
    <mergeCell ref="CN159:DK159"/>
    <mergeCell ref="ET137:FK137"/>
    <mergeCell ref="EB138:ES139"/>
    <mergeCell ref="A140:BY140"/>
    <mergeCell ref="A139:BY139"/>
    <mergeCell ref="BZ137:CF137"/>
    <mergeCell ref="DL156:EI156"/>
    <mergeCell ref="CP157:DG157"/>
    <mergeCell ref="ET138:FK139"/>
    <mergeCell ref="DJ137:EA137"/>
    <mergeCell ref="ET73:FK73"/>
    <mergeCell ref="BZ69:CF69"/>
    <mergeCell ref="CG69:CQ69"/>
    <mergeCell ref="CG113:CQ113"/>
    <mergeCell ref="CR113:DI113"/>
    <mergeCell ref="DJ113:EA113"/>
    <mergeCell ref="ET84:FK84"/>
    <mergeCell ref="DJ136:EA136"/>
    <mergeCell ref="DJ74:EA74"/>
    <mergeCell ref="DJ126:EA127"/>
    <mergeCell ref="BZ75:CF76"/>
    <mergeCell ref="CG75:CQ76"/>
    <mergeCell ref="BZ77:CF77"/>
    <mergeCell ref="DJ77:EA77"/>
    <mergeCell ref="BZ74:CF74"/>
    <mergeCell ref="CG74:CQ74"/>
    <mergeCell ref="CR74:DI74"/>
    <mergeCell ref="BZ78:CF78"/>
    <mergeCell ref="EB73:ES73"/>
    <mergeCell ref="DJ73:EA73"/>
    <mergeCell ref="CG118:CQ119"/>
    <mergeCell ref="CR118:DI119"/>
    <mergeCell ref="DJ118:EA119"/>
    <mergeCell ref="CG77:CQ77"/>
    <mergeCell ref="CR77:DI77"/>
    <mergeCell ref="DJ80:EA80"/>
    <mergeCell ref="EB80:ES80"/>
    <mergeCell ref="CR73:DI73"/>
    <mergeCell ref="ET74:FK74"/>
    <mergeCell ref="EB75:ES76"/>
    <mergeCell ref="ET75:FK76"/>
    <mergeCell ref="EB74:ES74"/>
    <mergeCell ref="BZ66:CF66"/>
    <mergeCell ref="CG66:CQ66"/>
    <mergeCell ref="A74:BY74"/>
    <mergeCell ref="A72:BY72"/>
    <mergeCell ref="A73:BY73"/>
    <mergeCell ref="BZ73:CF73"/>
    <mergeCell ref="BZ72:CF72"/>
    <mergeCell ref="A70:BY70"/>
    <mergeCell ref="A68:BY68"/>
    <mergeCell ref="A69:BY69"/>
    <mergeCell ref="EB72:ES72"/>
    <mergeCell ref="BZ70:CF70"/>
    <mergeCell ref="EB70:ES70"/>
    <mergeCell ref="CG70:CQ70"/>
    <mergeCell ref="CR70:DI70"/>
    <mergeCell ref="EB67:ES68"/>
    <mergeCell ref="BZ67:CF68"/>
    <mergeCell ref="CG67:CQ68"/>
    <mergeCell ref="EB69:ES69"/>
    <mergeCell ref="CR62:DI62"/>
    <mergeCell ref="DJ62:EA62"/>
    <mergeCell ref="A65:BY65"/>
    <mergeCell ref="BZ65:CF65"/>
    <mergeCell ref="CG65:CQ65"/>
    <mergeCell ref="BZ62:CF62"/>
    <mergeCell ref="CG62:CQ62"/>
    <mergeCell ref="A63:BY63"/>
    <mergeCell ref="DJ65:EA65"/>
    <mergeCell ref="BZ63:CF64"/>
    <mergeCell ref="EB63:ES64"/>
    <mergeCell ref="ET72:FK72"/>
    <mergeCell ref="DJ69:EA69"/>
    <mergeCell ref="CR67:DI68"/>
    <mergeCell ref="EB65:ES65"/>
    <mergeCell ref="CR72:DI72"/>
    <mergeCell ref="DJ67:EA68"/>
    <mergeCell ref="CR69:DI69"/>
    <mergeCell ref="DJ70:EA70"/>
    <mergeCell ref="CR65:DI65"/>
    <mergeCell ref="CN160:DK160"/>
    <mergeCell ref="CG63:CQ64"/>
    <mergeCell ref="CR63:DI64"/>
    <mergeCell ref="DJ63:EA64"/>
    <mergeCell ref="CG137:CQ137"/>
    <mergeCell ref="CG82:CQ82"/>
    <mergeCell ref="CG101:CQ102"/>
    <mergeCell ref="CG95:CQ95"/>
    <mergeCell ref="DJ144:EA144"/>
    <mergeCell ref="DJ72:EA72"/>
    <mergeCell ref="DJ59:EA60"/>
    <mergeCell ref="CR61:DI61"/>
    <mergeCell ref="CR79:DI79"/>
    <mergeCell ref="CG72:CQ72"/>
    <mergeCell ref="CG73:CQ73"/>
    <mergeCell ref="CG78:CQ78"/>
    <mergeCell ref="CR66:DI66"/>
    <mergeCell ref="DJ66:EA66"/>
    <mergeCell ref="CG61:CQ61"/>
    <mergeCell ref="DJ61:EA61"/>
    <mergeCell ref="A42:BY42"/>
    <mergeCell ref="A43:BY43"/>
    <mergeCell ref="A27:BY27"/>
    <mergeCell ref="A32:BY32"/>
    <mergeCell ref="A38:BY38"/>
    <mergeCell ref="A33:BY33"/>
    <mergeCell ref="A35:BY35"/>
    <mergeCell ref="A29:BY29"/>
    <mergeCell ref="A30:BY30"/>
    <mergeCell ref="A39:BY39"/>
    <mergeCell ref="DJ16:EA16"/>
    <mergeCell ref="EB16:ES16"/>
    <mergeCell ref="DJ23:EA24"/>
    <mergeCell ref="BZ17:CF17"/>
    <mergeCell ref="BZ18:CF18"/>
    <mergeCell ref="CG22:CQ22"/>
    <mergeCell ref="CG19:CQ20"/>
    <mergeCell ref="CR19:DI20"/>
    <mergeCell ref="DJ19:EA20"/>
    <mergeCell ref="CG18:CQ18"/>
    <mergeCell ref="BZ55:CF56"/>
    <mergeCell ref="CG55:CQ56"/>
    <mergeCell ref="CR55:DI56"/>
    <mergeCell ref="DJ55:EA56"/>
    <mergeCell ref="DJ58:EA58"/>
    <mergeCell ref="A64:BY64"/>
    <mergeCell ref="ET19:FK20"/>
    <mergeCell ref="ET21:FK21"/>
    <mergeCell ref="A24:BY24"/>
    <mergeCell ref="BZ23:CF24"/>
    <mergeCell ref="BZ22:CF22"/>
    <mergeCell ref="CG23:CQ24"/>
    <mergeCell ref="CG21:CQ21"/>
    <mergeCell ref="CR23:DI24"/>
    <mergeCell ref="ET16:FK16"/>
    <mergeCell ref="EB15:ES15"/>
    <mergeCell ref="EB19:ES20"/>
    <mergeCell ref="EB17:ES17"/>
    <mergeCell ref="ET17:FK17"/>
    <mergeCell ref="ET18:FK18"/>
    <mergeCell ref="EB18:ES18"/>
    <mergeCell ref="ET15:FK15"/>
    <mergeCell ref="EB21:ES21"/>
    <mergeCell ref="CR25:DI25"/>
    <mergeCell ref="CR17:DI17"/>
    <mergeCell ref="CR21:DI21"/>
    <mergeCell ref="DJ22:EA22"/>
    <mergeCell ref="DJ21:EA21"/>
    <mergeCell ref="CR22:DI22"/>
    <mergeCell ref="CR18:DI18"/>
    <mergeCell ref="DJ17:EA17"/>
    <mergeCell ref="DJ18:EA18"/>
    <mergeCell ref="CG25:CQ25"/>
    <mergeCell ref="EB31:ES32"/>
    <mergeCell ref="EB34:ES34"/>
    <mergeCell ref="CG28:CQ28"/>
    <mergeCell ref="CG29:CQ29"/>
    <mergeCell ref="CR29:DI29"/>
    <mergeCell ref="DJ30:EA30"/>
    <mergeCell ref="CG30:CQ30"/>
    <mergeCell ref="CR28:DI28"/>
    <mergeCell ref="DJ28:EA28"/>
    <mergeCell ref="BZ39:CF39"/>
    <mergeCell ref="BZ36:CF36"/>
    <mergeCell ref="BZ40:CF40"/>
    <mergeCell ref="CG40:CQ40"/>
    <mergeCell ref="CG39:CQ39"/>
    <mergeCell ref="DJ31:EA32"/>
    <mergeCell ref="CG47:CQ48"/>
    <mergeCell ref="CR47:DI48"/>
    <mergeCell ref="CR36:DI36"/>
    <mergeCell ref="CR40:DI40"/>
    <mergeCell ref="CR39:DI39"/>
    <mergeCell ref="CG46:CQ46"/>
    <mergeCell ref="DJ29:EA29"/>
    <mergeCell ref="CR30:DI30"/>
    <mergeCell ref="CR38:DI38"/>
    <mergeCell ref="CR34:DI34"/>
    <mergeCell ref="DJ34:EA34"/>
    <mergeCell ref="CR35:DI35"/>
    <mergeCell ref="DJ35:EA35"/>
    <mergeCell ref="CR33:DI33"/>
    <mergeCell ref="DJ33:EA33"/>
    <mergeCell ref="CR31:DI32"/>
    <mergeCell ref="ET34:FK34"/>
    <mergeCell ref="ET47:FK48"/>
    <mergeCell ref="ET41:FK41"/>
    <mergeCell ref="ET40:FK40"/>
    <mergeCell ref="ET45:FK45"/>
    <mergeCell ref="ET35:FK35"/>
    <mergeCell ref="ET39:FK39"/>
    <mergeCell ref="ET38:FK38"/>
    <mergeCell ref="ET36:FK36"/>
    <mergeCell ref="EB44:ES44"/>
    <mergeCell ref="ET44:FK44"/>
    <mergeCell ref="ET42:FK43"/>
    <mergeCell ref="DJ45:EA45"/>
    <mergeCell ref="DJ44:EA44"/>
    <mergeCell ref="EB45:ES45"/>
    <mergeCell ref="EB40:ES40"/>
    <mergeCell ref="EB42:ES43"/>
    <mergeCell ref="DJ42:EA43"/>
    <mergeCell ref="DJ41:EA41"/>
    <mergeCell ref="DJ40:EA40"/>
    <mergeCell ref="EB41:ES41"/>
    <mergeCell ref="EB39:ES39"/>
    <mergeCell ref="DJ39:EA39"/>
    <mergeCell ref="EB38:ES38"/>
    <mergeCell ref="EB35:ES35"/>
    <mergeCell ref="EB36:ES36"/>
    <mergeCell ref="DJ36:EA36"/>
    <mergeCell ref="DJ38:EA38"/>
    <mergeCell ref="EB23:ES24"/>
    <mergeCell ref="EB22:ES22"/>
    <mergeCell ref="BZ25:CF25"/>
    <mergeCell ref="EB26:ES27"/>
    <mergeCell ref="DJ25:EA25"/>
    <mergeCell ref="DJ26:EA27"/>
    <mergeCell ref="CR26:DI27"/>
    <mergeCell ref="CG26:CQ27"/>
    <mergeCell ref="BZ26:CF27"/>
    <mergeCell ref="EB25:ES25"/>
    <mergeCell ref="ET26:FK27"/>
    <mergeCell ref="ET22:FK22"/>
    <mergeCell ref="ET25:FK25"/>
    <mergeCell ref="ET23:FK24"/>
    <mergeCell ref="CQ3:CT3"/>
    <mergeCell ref="AI4:EA4"/>
    <mergeCell ref="AI5:EA5"/>
    <mergeCell ref="EB12:ES12"/>
    <mergeCell ref="A12:BY12"/>
    <mergeCell ref="BZ12:CF12"/>
    <mergeCell ref="AI8:EA8"/>
    <mergeCell ref="AJ1:EB1"/>
    <mergeCell ref="BS3:CP3"/>
    <mergeCell ref="ET8:FK8"/>
    <mergeCell ref="ET6:FK6"/>
    <mergeCell ref="ET4:FK4"/>
    <mergeCell ref="ET5:FK5"/>
    <mergeCell ref="ET1:FK1"/>
    <mergeCell ref="ET2:FK2"/>
    <mergeCell ref="ET3:FK3"/>
    <mergeCell ref="ET7:FK7"/>
    <mergeCell ref="CR16:DI16"/>
    <mergeCell ref="CU3:CW3"/>
    <mergeCell ref="CR12:DI12"/>
    <mergeCell ref="BZ14:CF14"/>
    <mergeCell ref="BZ13:CF13"/>
    <mergeCell ref="CG15:CQ15"/>
    <mergeCell ref="BZ15:CF15"/>
    <mergeCell ref="CG12:CQ12"/>
    <mergeCell ref="CR15:DI15"/>
    <mergeCell ref="CR14:DI14"/>
    <mergeCell ref="CR13:DI13"/>
    <mergeCell ref="DJ13:EA13"/>
    <mergeCell ref="EB13:ES13"/>
    <mergeCell ref="ET12:FK12"/>
    <mergeCell ref="ET9:FK9"/>
    <mergeCell ref="ET10:FK10"/>
    <mergeCell ref="AI6:EA6"/>
    <mergeCell ref="A15:BY15"/>
    <mergeCell ref="CG13:CQ13"/>
    <mergeCell ref="CG14:CQ14"/>
    <mergeCell ref="DJ15:EA15"/>
    <mergeCell ref="A13:BY13"/>
    <mergeCell ref="DJ14:EA14"/>
    <mergeCell ref="ET13:FK13"/>
    <mergeCell ref="EB14:ES14"/>
    <mergeCell ref="ET14:FK14"/>
    <mergeCell ref="BZ47:CF48"/>
    <mergeCell ref="DJ12:EA12"/>
    <mergeCell ref="BZ46:CF46"/>
    <mergeCell ref="BZ31:CF32"/>
    <mergeCell ref="BZ29:CF29"/>
    <mergeCell ref="BZ35:CF35"/>
    <mergeCell ref="BZ30:CF30"/>
    <mergeCell ref="BZ19:CF20"/>
    <mergeCell ref="BZ21:CF21"/>
    <mergeCell ref="BZ41:CF41"/>
    <mergeCell ref="CR41:DI41"/>
    <mergeCell ref="BZ44:CF44"/>
    <mergeCell ref="BZ42:CF43"/>
    <mergeCell ref="CG42:CQ43"/>
    <mergeCell ref="CR42:DI43"/>
    <mergeCell ref="CG44:CQ44"/>
    <mergeCell ref="CR44:DI44"/>
    <mergeCell ref="CG41:CQ41"/>
    <mergeCell ref="BZ45:CF45"/>
    <mergeCell ref="CG45:CQ45"/>
    <mergeCell ref="CR45:DI45"/>
    <mergeCell ref="CR46:DI46"/>
    <mergeCell ref="ET49:FK49"/>
    <mergeCell ref="ET46:FK46"/>
    <mergeCell ref="DJ47:EA48"/>
    <mergeCell ref="BZ49:CF49"/>
    <mergeCell ref="CG49:CQ49"/>
    <mergeCell ref="DJ46:EA46"/>
    <mergeCell ref="CR49:DI49"/>
    <mergeCell ref="EB46:ES46"/>
    <mergeCell ref="DJ49:EA49"/>
    <mergeCell ref="EB49:ES49"/>
    <mergeCell ref="CG54:CQ54"/>
    <mergeCell ref="CR54:DI54"/>
    <mergeCell ref="CR50:DI50"/>
    <mergeCell ref="BZ54:CF54"/>
    <mergeCell ref="BZ53:CF53"/>
    <mergeCell ref="CG53:CQ53"/>
    <mergeCell ref="BZ51:CF51"/>
    <mergeCell ref="EB47:ES48"/>
    <mergeCell ref="CG50:CQ50"/>
    <mergeCell ref="EB52:ES52"/>
    <mergeCell ref="ET50:FK50"/>
    <mergeCell ref="EB51:ES51"/>
    <mergeCell ref="ET51:FK51"/>
    <mergeCell ref="DJ50:EA50"/>
    <mergeCell ref="EB50:ES50"/>
    <mergeCell ref="CG51:CQ51"/>
    <mergeCell ref="CR51:DI51"/>
    <mergeCell ref="DJ51:EA51"/>
    <mergeCell ref="BZ50:CF50"/>
    <mergeCell ref="A137:BY137"/>
    <mergeCell ref="A138:BY138"/>
    <mergeCell ref="DJ52:EA52"/>
    <mergeCell ref="BZ52:CF52"/>
    <mergeCell ref="CG52:CQ52"/>
    <mergeCell ref="CR52:DI52"/>
    <mergeCell ref="BZ57:CF57"/>
    <mergeCell ref="CG57:CQ57"/>
    <mergeCell ref="DJ57:EA57"/>
    <mergeCell ref="CR57:DI57"/>
    <mergeCell ref="ET52:FK52"/>
    <mergeCell ref="DJ53:EA53"/>
    <mergeCell ref="EB53:ES53"/>
    <mergeCell ref="ET53:FK53"/>
    <mergeCell ref="EB54:ES54"/>
    <mergeCell ref="DJ54:EA54"/>
    <mergeCell ref="CR53:DI53"/>
    <mergeCell ref="ET55:FK56"/>
    <mergeCell ref="ET54:FK54"/>
    <mergeCell ref="A145:BY145"/>
    <mergeCell ref="A146:BY146"/>
    <mergeCell ref="A147:BY147"/>
    <mergeCell ref="A141:BY141"/>
    <mergeCell ref="A142:BY142"/>
    <mergeCell ref="A143:BY143"/>
    <mergeCell ref="A144:BY144"/>
    <mergeCell ref="BZ138:CF139"/>
    <mergeCell ref="CG138:CQ139"/>
    <mergeCell ref="CR138:DI139"/>
    <mergeCell ref="DJ138:EA139"/>
    <mergeCell ref="BZ140:CF140"/>
    <mergeCell ref="CG140:CQ140"/>
    <mergeCell ref="CR140:DI140"/>
    <mergeCell ref="DJ140:EA140"/>
    <mergeCell ref="BZ141:CF141"/>
    <mergeCell ref="CG141:CQ141"/>
    <mergeCell ref="CR141:DI141"/>
    <mergeCell ref="DJ141:EA141"/>
    <mergeCell ref="EB141:ES141"/>
    <mergeCell ref="ET141:FK141"/>
    <mergeCell ref="EB140:ES140"/>
    <mergeCell ref="ET140:FK140"/>
    <mergeCell ref="ET142:FK143"/>
    <mergeCell ref="BZ144:CF144"/>
    <mergeCell ref="ET144:FK144"/>
    <mergeCell ref="BZ142:CF143"/>
    <mergeCell ref="CG142:CQ143"/>
    <mergeCell ref="CR142:DI143"/>
    <mergeCell ref="DJ142:EA143"/>
    <mergeCell ref="CG144:CQ144"/>
    <mergeCell ref="CR144:DI144"/>
    <mergeCell ref="ET145:FK145"/>
    <mergeCell ref="EB146:ES147"/>
    <mergeCell ref="ET146:FK147"/>
    <mergeCell ref="BZ146:CF147"/>
    <mergeCell ref="CG146:CQ147"/>
    <mergeCell ref="CR146:DI147"/>
    <mergeCell ref="DJ146:EA147"/>
    <mergeCell ref="BZ145:CF145"/>
    <mergeCell ref="CG145:CQ145"/>
    <mergeCell ref="CR145:DI145"/>
    <mergeCell ref="ET148:FK148"/>
    <mergeCell ref="BZ148:CF148"/>
    <mergeCell ref="CG148:CQ148"/>
    <mergeCell ref="CR148:DI148"/>
    <mergeCell ref="DJ148:EA148"/>
    <mergeCell ref="A44:BY44"/>
    <mergeCell ref="AB162:AE162"/>
    <mergeCell ref="AF162:AH162"/>
    <mergeCell ref="EB148:ES148"/>
    <mergeCell ref="O151:AF151"/>
    <mergeCell ref="AK151:BH151"/>
    <mergeCell ref="EB144:ES144"/>
    <mergeCell ref="DJ145:EA145"/>
    <mergeCell ref="EB145:ES145"/>
    <mergeCell ref="EB142:ES143"/>
    <mergeCell ref="A162:B162"/>
    <mergeCell ref="C162:F162"/>
    <mergeCell ref="G162:H162"/>
    <mergeCell ref="J162:AA162"/>
    <mergeCell ref="A41:BY41"/>
    <mergeCell ref="A23:BY23"/>
    <mergeCell ref="A28:BY28"/>
    <mergeCell ref="A26:BY26"/>
    <mergeCell ref="A31:BY31"/>
    <mergeCell ref="A34:BY34"/>
    <mergeCell ref="A40:BY40"/>
    <mergeCell ref="A25:BY25"/>
    <mergeCell ref="A36:BY36"/>
    <mergeCell ref="A55:BY55"/>
    <mergeCell ref="A56:BY56"/>
    <mergeCell ref="A57:BY57"/>
    <mergeCell ref="A45:BY45"/>
    <mergeCell ref="A49:BY49"/>
    <mergeCell ref="A50:BY50"/>
    <mergeCell ref="A47:BY47"/>
    <mergeCell ref="A48:BY48"/>
    <mergeCell ref="A46:BY46"/>
    <mergeCell ref="A51:BY51"/>
    <mergeCell ref="A52:BY52"/>
    <mergeCell ref="A53:BY53"/>
    <mergeCell ref="A54:BY54"/>
    <mergeCell ref="A83:BY83"/>
    <mergeCell ref="A60:BY60"/>
    <mergeCell ref="A76:BY76"/>
    <mergeCell ref="A66:BY66"/>
    <mergeCell ref="A61:BY61"/>
    <mergeCell ref="A75:BY75"/>
    <mergeCell ref="A62:BY62"/>
    <mergeCell ref="A82:BY82"/>
    <mergeCell ref="A81:BY81"/>
    <mergeCell ref="A79:BY79"/>
    <mergeCell ref="A58:BY58"/>
    <mergeCell ref="A59:BY59"/>
    <mergeCell ref="A77:BY77"/>
    <mergeCell ref="A80:BY80"/>
    <mergeCell ref="A78:BY78"/>
    <mergeCell ref="A91:BY91"/>
    <mergeCell ref="A84:BY84"/>
    <mergeCell ref="A85:BY85"/>
    <mergeCell ref="A86:BY86"/>
    <mergeCell ref="A87:BY87"/>
    <mergeCell ref="A88:BY88"/>
    <mergeCell ref="A89:BY89"/>
    <mergeCell ref="A90:BY90"/>
    <mergeCell ref="A92:BY92"/>
    <mergeCell ref="A93:BY93"/>
    <mergeCell ref="A101:BY101"/>
    <mergeCell ref="A102:BY102"/>
    <mergeCell ref="A94:BY94"/>
    <mergeCell ref="A95:BY95"/>
    <mergeCell ref="A96:BY96"/>
    <mergeCell ref="A97:BY97"/>
    <mergeCell ref="A100:BY100"/>
    <mergeCell ref="A98:BY98"/>
    <mergeCell ref="A99:BY99"/>
    <mergeCell ref="A112:BY112"/>
    <mergeCell ref="A107:BY107"/>
    <mergeCell ref="A105:BY105"/>
    <mergeCell ref="A106:BY106"/>
    <mergeCell ref="A111:BY111"/>
    <mergeCell ref="A103:BY103"/>
    <mergeCell ref="A125:BY125"/>
    <mergeCell ref="A126:BY126"/>
    <mergeCell ref="A127:BY127"/>
    <mergeCell ref="A130:BY130"/>
    <mergeCell ref="A129:BY129"/>
    <mergeCell ref="A128:BY128"/>
    <mergeCell ref="A115:BY115"/>
    <mergeCell ref="A116:BY116"/>
    <mergeCell ref="A122:BY122"/>
    <mergeCell ref="CG33:CQ33"/>
    <mergeCell ref="A67:BY67"/>
    <mergeCell ref="BZ79:CF79"/>
    <mergeCell ref="CG79:CQ79"/>
    <mergeCell ref="A119:BY119"/>
    <mergeCell ref="A117:BY117"/>
    <mergeCell ref="A118:BY118"/>
    <mergeCell ref="A120:BY120"/>
    <mergeCell ref="A121:BY121"/>
    <mergeCell ref="A123:BY123"/>
    <mergeCell ref="O150:AF150"/>
    <mergeCell ref="AK150:BH150"/>
    <mergeCell ref="A132:BY132"/>
    <mergeCell ref="A136:BY136"/>
    <mergeCell ref="A134:BY134"/>
    <mergeCell ref="A131:BY131"/>
    <mergeCell ref="A124:BY1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6" max="255" man="1"/>
    <brk id="70" max="255" man="1"/>
    <brk id="103" max="255" man="1"/>
    <brk id="13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2015-02-11T06:56:27Z</cp:lastPrinted>
  <dcterms:created xsi:type="dcterms:W3CDTF">2007-09-24T11:28:47Z</dcterms:created>
  <dcterms:modified xsi:type="dcterms:W3CDTF">2015-02-11T06:57:55Z</dcterms:modified>
  <cp:category/>
  <cp:version/>
  <cp:contentType/>
  <cp:contentStatus/>
</cp:coreProperties>
</file>